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ublica\CONTABILIDADE\Empresas Situação Geral\Assoc Renascer\ASSOCIAÇÃO\2022\PUBLICACAO\"/>
    </mc:Choice>
  </mc:AlternateContent>
  <xr:revisionPtr revIDLastSave="0" documentId="13_ncr:1_{31338AB2-5DE3-4B3D-AB08-0FDAA8A2B500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Publicação 2022" sheetId="3" r:id="rId1"/>
  </sheets>
  <definedNames>
    <definedName name="_xlnm._FilterDatabase" localSheetId="0" hidden="1">'Publicação 2022'!$I$10:$K$123</definedName>
  </definedNames>
  <calcPr calcId="191029"/>
</workbook>
</file>

<file path=xl/calcChain.xml><?xml version="1.0" encoding="utf-8"?>
<calcChain xmlns="http://schemas.openxmlformats.org/spreadsheetml/2006/main">
  <c r="C96" i="3" l="1"/>
  <c r="B96" i="3"/>
  <c r="B52" i="3"/>
  <c r="B38" i="3"/>
  <c r="B28" i="3"/>
  <c r="B17" i="3"/>
  <c r="C19" i="3"/>
  <c r="B19" i="3"/>
  <c r="K62" i="3"/>
  <c r="J62" i="3"/>
  <c r="K28" i="3"/>
  <c r="J28" i="3"/>
  <c r="K17" i="3"/>
  <c r="J17" i="3"/>
  <c r="K11" i="3"/>
  <c r="K99" i="3" s="1"/>
  <c r="J11" i="3"/>
  <c r="J99" i="3" s="1"/>
  <c r="F60" i="3"/>
  <c r="F59" i="3" s="1"/>
  <c r="F63" i="3"/>
  <c r="F64" i="3"/>
  <c r="F48" i="3"/>
  <c r="B112" i="3"/>
  <c r="B113" i="3"/>
  <c r="B86" i="3"/>
  <c r="B82" i="3" s="1"/>
  <c r="B79" i="3"/>
  <c r="B73" i="3"/>
  <c r="B60" i="3"/>
  <c r="B50" i="3"/>
  <c r="F58" i="3" l="1"/>
  <c r="G83" i="3"/>
  <c r="F83" i="3"/>
</calcChain>
</file>

<file path=xl/sharedStrings.xml><?xml version="1.0" encoding="utf-8"?>
<sst xmlns="http://schemas.openxmlformats.org/spreadsheetml/2006/main" count="273" uniqueCount="260">
  <si>
    <t>Balanço Patrimonial</t>
  </si>
  <si>
    <t>DEMONSTRATIVO DE RESULTADO DE EXERCÍCIO</t>
  </si>
  <si>
    <t>RECEITAS ORDINÁRIAS VINCULADAS</t>
  </si>
  <si>
    <t xml:space="preserve"> RECEITAS DE ATIVIDADES DE ASSISTENCIA SOCIAL</t>
  </si>
  <si>
    <t xml:space="preserve"> RECEITAS DE ATIVIDADES DE SAÚDE</t>
  </si>
  <si>
    <t xml:space="preserve"> RECEITAS DE ATIVIDADES DE EDUCAÇÃO</t>
  </si>
  <si>
    <t>RECEITAS ORDINÁRIAS NÃO VINCULADAS</t>
  </si>
  <si>
    <t xml:space="preserve"> RECEITAS COM CONTRIBUIÇÕES</t>
  </si>
  <si>
    <t xml:space="preserve"> RECEITAS COM DOAÇÕES</t>
  </si>
  <si>
    <t xml:space="preserve"> RECEITAS FINANCEIRAS</t>
  </si>
  <si>
    <t xml:space="preserve"> OBTENÇÃO DE SERVIÇOS VOLUNTÁRIOS</t>
  </si>
  <si>
    <t xml:space="preserve"> RECEITAS DIVERSAS</t>
  </si>
  <si>
    <t>DESPESAS GERAIS VINCULADAS</t>
  </si>
  <si>
    <t xml:space="preserve"> AS.SOCIAL-PM.GUAPIAÇU</t>
  </si>
  <si>
    <t>DESPESAS GERAIS NÃO VINCULADAS</t>
  </si>
  <si>
    <t xml:space="preserve"> REC.PRÓPRIOS NOTA FISCAL PAULISTA</t>
  </si>
  <si>
    <t xml:space="preserve"> REC.PRÓPRIOS SES.PROC.1498/0079/2016</t>
  </si>
  <si>
    <t xml:space="preserve"> DESP.ADMINISTRATIVAS - EXPEDIENTE</t>
  </si>
  <si>
    <t xml:space="preserve"> DESP.ADMINISTRATIVAS - SERVIÇOS DE TERCEIROS</t>
  </si>
  <si>
    <t xml:space="preserve"> DESP.ADMINISTRATIVAS - MANUTENÇÃO</t>
  </si>
  <si>
    <t xml:space="preserve"> DESP.ADMINIST. MANUTENÇÃO VEÍCULOS</t>
  </si>
  <si>
    <t xml:space="preserve"> DESP.ADMINISTRATIVAS - BANCÁRIAS</t>
  </si>
  <si>
    <t xml:space="preserve"> DESP.ADMINISTRATIVAS - TRIBUTÁRIAS</t>
  </si>
  <si>
    <t xml:space="preserve"> DESP.ADMINISTRATIVAS - UTILIDADES E SERVIÇOS</t>
  </si>
  <si>
    <t xml:space="preserve"> DEPRECIAÇÕES - ASSIST.SOCIAL</t>
  </si>
  <si>
    <t xml:space="preserve"> DEPRECIAÇÕES - ASSIST.SAÚDE</t>
  </si>
  <si>
    <t xml:space="preserve"> DEPRECIAÇÕES - ASSIST.EDUCACIONAL</t>
  </si>
  <si>
    <t xml:space="preserve"> BENEFÍCIOS CONCEDIDOS</t>
  </si>
  <si>
    <t xml:space="preserve"> REC.PRÓPRIOS-EVENTOS SOCIAIS</t>
  </si>
  <si>
    <t xml:space="preserve"> DESP.UNIDADE II - RH</t>
  </si>
  <si>
    <t xml:space="preserve"> DESP.UNIDADE II - UTILIDADES E SERVIÇOS</t>
  </si>
  <si>
    <t xml:space="preserve"> DESP.UNIDADE II - FINANCEIRAS</t>
  </si>
  <si>
    <t xml:space="preserve"> DESP.UNIDADE II - DESPESAS GERAIS</t>
  </si>
  <si>
    <t xml:space="preserve"> DEPRECIAÇÕES- UNIDADE II</t>
  </si>
  <si>
    <t xml:space="preserve"> DESP.UNIDADE II - EXPEDIENTE</t>
  </si>
  <si>
    <t xml:space="preserve"> CUSTOS DOS PRODUTOS VENDIDOS</t>
  </si>
  <si>
    <t xml:space="preserve"> =SUPERÁVIT/DÉFICIT </t>
  </si>
  <si>
    <t>DEMONSTRAÇÃO DAS MUTAÇÕES DO PATRIMÔNIO SOCIAL EM:</t>
  </si>
  <si>
    <t>SALDO INICIAL</t>
  </si>
  <si>
    <t>AJUSTES DA AVALIAÇÃO PATRIMONIAL</t>
  </si>
  <si>
    <t>SUPERÁVIT/DÉFICIT LIVRE</t>
  </si>
  <si>
    <t>PARECER DO CONSELHO FISCAL</t>
  </si>
  <si>
    <t>Portanto, somos de parecer conclusivo na aprovaçâo das Demonstrações Contábeis sem ressalva.</t>
  </si>
  <si>
    <t>as transações economicas e financeiras, foram registradas com regularidade e nos termos da legislação vigente.</t>
  </si>
  <si>
    <t>Declarada de Utilidade Pública Municipal  Lei nº 5455 de 11/02/1994</t>
  </si>
  <si>
    <t>Reconhecida Utilidade Pública Federal Decreto Publicado no DOU 17/10/1997</t>
  </si>
  <si>
    <t>Reconhecida Utilidade Pública  Estadual  Lei nº  11.399  Publicado no DOU 05/07/2003</t>
  </si>
  <si>
    <t>Certificado de Entidades de Fins Filantrópicos – Resolução nº 252 de 06/12/2000</t>
  </si>
  <si>
    <t>CNPJ: 71.744.007/0001-66</t>
  </si>
  <si>
    <t>SALDO FINAL</t>
  </si>
  <si>
    <t xml:space="preserve"> RECEITAS DIFERIDAS</t>
  </si>
  <si>
    <t xml:space="preserve"> RECEITAS EXTRAORDINÁRIAS</t>
  </si>
  <si>
    <t xml:space="preserve"> AS.EDUC.PM.MIRASSOLÂNDIA TC.02/2017</t>
  </si>
  <si>
    <t xml:space="preserve"> AS.EDUC.PM.MIRASSOL  TC.266/2017</t>
  </si>
  <si>
    <t xml:space="preserve"> ASSIST.SAÚDE-CONV.005/2018 SUS</t>
  </si>
  <si>
    <t xml:space="preserve"> AS.SOCIAL PM.SJRP-SEMAS TC.16/2017</t>
  </si>
  <si>
    <t xml:space="preserve"> REC.PRÓPRIOS TC.16/2017</t>
  </si>
  <si>
    <t xml:space="preserve"> REC.PRÓPRIOS PM.GUAPIAÇU</t>
  </si>
  <si>
    <t>DIMINUIÇÃO DO PATRIMONIO SOCIAL</t>
  </si>
  <si>
    <t>JAIR MARTINS CONTENTES</t>
  </si>
  <si>
    <t>CARLOS TOKOI</t>
  </si>
  <si>
    <t xml:space="preserve"> AS.EDUC.PM.SJRP-SME-CONV.18/2019</t>
  </si>
  <si>
    <t xml:space="preserve"> AS.EDUC.PM NOVA ALIANCA-TF Nº 01/2019</t>
  </si>
  <si>
    <t xml:space="preserve"> AS.EDUC.SELJ-PROC.Nº0809/2018</t>
  </si>
  <si>
    <t xml:space="preserve"> AS.SOCIAL PM.SJRP-SEMAS ESTADUAL TC.16/2017</t>
  </si>
  <si>
    <t xml:space="preserve"> RECEITAS PRÓPRIAS</t>
  </si>
  <si>
    <t xml:space="preserve"> DESP.ADMINISTRATIVAS - RH /BENEF./ENCARGOS SOCIAIS</t>
  </si>
  <si>
    <t xml:space="preserve"> DESP.UNIDADE II - SERVIÇOS DE TERCEIROS</t>
  </si>
  <si>
    <t>ATIVO CIRCULANTE</t>
  </si>
  <si>
    <t>DISPONIVEL</t>
  </si>
  <si>
    <t>BENS NUMERÁRIOS</t>
  </si>
  <si>
    <t>BANCOS CONTA MOVIMENTO-RECURSOS LIVRES</t>
  </si>
  <si>
    <t>BANCOS CONTA MOVIMENTO-REC. RESTRIÇÃO</t>
  </si>
  <si>
    <t>APLIC.FINANC.LIQUIDEZ IMEDIATA-REC.LIVRE</t>
  </si>
  <si>
    <t>APLIC.FINANC.LIQUIDEZ IMEDIATA-REC. RESTR</t>
  </si>
  <si>
    <t>FILIAL - UND.II</t>
  </si>
  <si>
    <t>CREDITOS A RECEBER</t>
  </si>
  <si>
    <t>CRÉDITOS FILIAL - UNIDADE II</t>
  </si>
  <si>
    <t>CLIENTES A RECEBER FILIAL - UNIDADE II</t>
  </si>
  <si>
    <t>CRÉDITOS FISCAIS MATRIZ</t>
  </si>
  <si>
    <t>CONVÊNIOS E TERMOS DE COLABORAÇÃO A REC</t>
  </si>
  <si>
    <t>CONV. E TERMOS DE COLABORAÇÃO MUNICIPAIS</t>
  </si>
  <si>
    <t>CONV. E TERMO DE COLABORAÇÃO ESTADUAIS</t>
  </si>
  <si>
    <t>ESTOQUE</t>
  </si>
  <si>
    <t>ESTOQUE MATRIZ</t>
  </si>
  <si>
    <t>ADIANTAMENTOS</t>
  </si>
  <si>
    <t>ATIVO NÃO CIRCULANTE</t>
  </si>
  <si>
    <t>REALIZAVEL A LONGO PRAZO</t>
  </si>
  <si>
    <t>INVESTIMENTOS EM IMÓVEIS</t>
  </si>
  <si>
    <t>IMÓVEIS</t>
  </si>
  <si>
    <t>IMÓVEIS II</t>
  </si>
  <si>
    <t>IMOBILIZADO</t>
  </si>
  <si>
    <t>DEPRECIAÇÃO</t>
  </si>
  <si>
    <t>DEPRECIAÇÕES E AMORTIZAÇÕES ACUMULADAS</t>
  </si>
  <si>
    <t>ATIVO COMPENSADO</t>
  </si>
  <si>
    <t>PASSIVO CIRCULANTE</t>
  </si>
  <si>
    <t>FORNECEDORES</t>
  </si>
  <si>
    <t>OBRIGAÇÕES SOCIAIS E FISCAIS</t>
  </si>
  <si>
    <t>ENCARGOS</t>
  </si>
  <si>
    <t>PROVISÕES</t>
  </si>
  <si>
    <t>OUTRAS OBRIGAÇÕES</t>
  </si>
  <si>
    <t>CONV. E TERMOS DE COLABORAÇÃO</t>
  </si>
  <si>
    <t>SUB.CONV. E TC GOVERNAMENTAIS</t>
  </si>
  <si>
    <t>SUB.CONV. E TC MUNICIPAIS</t>
  </si>
  <si>
    <t>SUB.CONV. E TC ESTADUAL</t>
  </si>
  <si>
    <t>"RECEITAS DIFERIDAS ""NBC TG 07"""</t>
  </si>
  <si>
    <t>PASSIVO NÃO CIRCULANTE</t>
  </si>
  <si>
    <t>EXIGIVEL A LONGO PRAZO</t>
  </si>
  <si>
    <t>PATRIMONIO</t>
  </si>
  <si>
    <t>SUPERÁVIT OU DÉFICIT</t>
  </si>
  <si>
    <t>SUPERÁVIT OU DÉFICIT ACUMULADO</t>
  </si>
  <si>
    <t>RESULTADO DO EXERCICIO</t>
  </si>
  <si>
    <t>RESULTADO SOCIAL DO EXERCICIO</t>
  </si>
  <si>
    <t>PASSIVO COMPENSADO</t>
  </si>
  <si>
    <t xml:space="preserve"> PROJ.REAB.PM.BADY ASSISTENCIA TF.01/2020</t>
  </si>
  <si>
    <t xml:space="preserve"> PROJETO R. PM.BADY BASSIT-TF.Nº: 01/2020</t>
  </si>
  <si>
    <t>ATIVO</t>
  </si>
  <si>
    <t xml:space="preserve">     Jan a Dez/2021</t>
  </si>
  <si>
    <t xml:space="preserve"> TERMO GLOBAL</t>
  </si>
  <si>
    <t xml:space="preserve"> AS.SOCIAL-PM.UCHOA-TC.01/2019</t>
  </si>
  <si>
    <t xml:space="preserve"> PM.SJRP CMDCA Nº 01/2021</t>
  </si>
  <si>
    <t xml:space="preserve"> PM.SJRP CMDCA Nº 03/2021</t>
  </si>
  <si>
    <t xml:space="preserve"> PM.SJRP-SME -TC Nº 18/2019 - FEDERAL</t>
  </si>
  <si>
    <t xml:space="preserve"> PROJETO REABILITAR-PM.BALSAMO</t>
  </si>
  <si>
    <t xml:space="preserve"> REC. PROPRIOS - PROJETOS ESTADUAIS</t>
  </si>
  <si>
    <t xml:space="preserve"> REC. PROPRIOS - MIRASSOLANDIA</t>
  </si>
  <si>
    <t xml:space="preserve"> REC. PROPRIOS - NOVA ALIANÇA</t>
  </si>
  <si>
    <t xml:space="preserve"> REC.PROPRIOS - BADY BASSIT TF Nº 01/2020</t>
  </si>
  <si>
    <t xml:space="preserve"> REC. PROPRIOS - BALSAMO</t>
  </si>
  <si>
    <t xml:space="preserve"> DESP.UNIDADE II - DESPESAS TRIBUTÁRIAS</t>
  </si>
  <si>
    <t>OFICINA DE COSTURA - UNIDADE II</t>
  </si>
  <si>
    <t>OFICINA DE SERIGRAFIA - UNIDADE II</t>
  </si>
  <si>
    <t xml:space="preserve"> PM.SJRP-SEMAS FED REPROG TC.16/2017</t>
  </si>
  <si>
    <t xml:space="preserve"> DESP.UNIDADE II - DESPESA C/ MANUTENÇÃO</t>
  </si>
  <si>
    <t xml:space="preserve"> DESP.UNIDADE II - DESPESA C/ MANUTENÇÃO DE VEÍCULOS</t>
  </si>
  <si>
    <t xml:space="preserve"> CAIXA</t>
  </si>
  <si>
    <t xml:space="preserve"> BANCO DO BRASIL S.A - 251.001-4</t>
  </si>
  <si>
    <t xml:space="preserve"> BANCO DO BRASIL-RENDA FIXA - 151.027-4</t>
  </si>
  <si>
    <t xml:space="preserve"> CLIENTES A REC UNID II - NOTA FISCAL</t>
  </si>
  <si>
    <t xml:space="preserve"> CLIENTES A REC UNID II - CARTÃO DE CRÉDITO</t>
  </si>
  <si>
    <t>CRÉDITOS TRIBUTÁRIOS A COMPENSAR</t>
  </si>
  <si>
    <t>ANTECIPAÇÃO DE IMPOSTOS</t>
  </si>
  <si>
    <t xml:space="preserve"> ANTECIPACAO DE IRRF S/ FOLHA </t>
  </si>
  <si>
    <t xml:space="preserve"> PM.SJRP - SEMAS - TC 16/2017</t>
  </si>
  <si>
    <t xml:space="preserve"> PROG AÇÃO CULT - PROAC ICMS PROJETO24683</t>
  </si>
  <si>
    <t xml:space="preserve"> ESTOQUE DE MERCADORIAS</t>
  </si>
  <si>
    <t xml:space="preserve"> ESTOQUE FINAL DE PRODUTOS ACABADOS</t>
  </si>
  <si>
    <t xml:space="preserve"> ESTOQUE FINAL DE MERCADORIA PARA REVENDA</t>
  </si>
  <si>
    <t xml:space="preserve"> ADIANTAMENTO DE FUNCIONÁRIOS - MATRIZ</t>
  </si>
  <si>
    <t xml:space="preserve"> ADIANTAMENTO DE FUNCIONÁRIOS - FILIAL</t>
  </si>
  <si>
    <t xml:space="preserve"> ADIANTAMENTO A FORNECEDORES - MATRIZ</t>
  </si>
  <si>
    <t xml:space="preserve"> BENFEITORIAS EM IMÓVEIS DE TERCEIROS</t>
  </si>
  <si>
    <t xml:space="preserve"> BENFEITORIAS E INSTALAÇÕES EM IMÓVEIS.</t>
  </si>
  <si>
    <t xml:space="preserve"> BENS ATIVO FIXO ASSIST.SOCIAL</t>
  </si>
  <si>
    <t xml:space="preserve"> BENS ATIVO FIXO SAÚDE</t>
  </si>
  <si>
    <t xml:space="preserve"> BENS ATIVO FIXO EDUCAÇÃO</t>
  </si>
  <si>
    <t xml:space="preserve"> PM.SJRP-CMDCA LEI Nº 12035/2016</t>
  </si>
  <si>
    <t xml:space="preserve"> PM.SJRP-CMDCA LEI Nº 12044/2016</t>
  </si>
  <si>
    <t xml:space="preserve"> FUNDO NAC.DESENVOLVIMENTO SOCIAL - PDDE</t>
  </si>
  <si>
    <t xml:space="preserve"> SELJ - LEI PAULISTA INC.ESPORTE</t>
  </si>
  <si>
    <t xml:space="preserve"> SEDS- PROC.577/2016 - T.F.</t>
  </si>
  <si>
    <t xml:space="preserve"> PM.SJRP-SEMAS-CMDCA-TF 05/2019</t>
  </si>
  <si>
    <t xml:space="preserve"> PM.SJRP-SEMAS-CMDCA-TF 01/2021</t>
  </si>
  <si>
    <t xml:space="preserve"> PM.SJRP-SEMAS-CMDCA-TF 03/2021</t>
  </si>
  <si>
    <t xml:space="preserve"> BENS ATIVO FIXO UNIDADE II</t>
  </si>
  <si>
    <t xml:space="preserve"> DEPRECIAÇÕES ASSISTENCIA SOCIAL</t>
  </si>
  <si>
    <t xml:space="preserve"> DEPRECIAÇÕES SAÚDE</t>
  </si>
  <si>
    <t xml:space="preserve"> DEPRECIAÇÕES EDUCAÇÃO</t>
  </si>
  <si>
    <t xml:space="preserve"> DEPRECIAÇÕES FILIAL UNIDADE II</t>
  </si>
  <si>
    <t xml:space="preserve"> CONTAS DE COMPENSAÇÃO ATIVA</t>
  </si>
  <si>
    <t>PASSIVO</t>
  </si>
  <si>
    <t xml:space="preserve"> FORNECEDORES GERAIS</t>
  </si>
  <si>
    <t xml:space="preserve"> ENCARGOS SOCIAIS</t>
  </si>
  <si>
    <t xml:space="preserve"> PROVISÕES SOCIAIS</t>
  </si>
  <si>
    <t xml:space="preserve"> CONTAS DE CONSUMO</t>
  </si>
  <si>
    <t xml:space="preserve"> RECEITAS DIFERIDAS MUNICIPAIS</t>
  </si>
  <si>
    <t xml:space="preserve"> REC.DIFERIDAS ESTADUAL</t>
  </si>
  <si>
    <t xml:space="preserve"> RECEITAS DIFERIDAS FEDERAIS</t>
  </si>
  <si>
    <t xml:space="preserve"> RECEITAS DIFERIDAS EMPRESARIAIS</t>
  </si>
  <si>
    <t xml:space="preserve"> OUTRAS OBRIGAÇÕES</t>
  </si>
  <si>
    <t xml:space="preserve"> SUPERÁVIT ACUMULADO</t>
  </si>
  <si>
    <t xml:space="preserve"> DÉFICIT ACUMULADO</t>
  </si>
  <si>
    <t xml:space="preserve"> DÉFICIT DO EXERCÍCIO</t>
  </si>
  <si>
    <t xml:space="preserve"> CONTAS DE COMPENSAÇÃO</t>
  </si>
  <si>
    <t xml:space="preserve">     Jan a Dez/2022</t>
  </si>
  <si>
    <t xml:space="preserve">Examinamos os lançamentos de RECEITAS E DESPESAS, referente ao exercicio de 2022, e declaramos que todas </t>
  </si>
  <si>
    <t>São José do Rio Preto, 31 de Dezembro de 2022.</t>
  </si>
  <si>
    <t>Jan a Dez/2022</t>
  </si>
  <si>
    <t>Jan a Dez/2021</t>
  </si>
  <si>
    <t xml:space="preserve"> RECEITA JUSTIÇA FEDERAL</t>
  </si>
  <si>
    <t xml:space="preserve"> SEC. EST.EDUCAÇÃO CONV PROC.SEDUC 2021 / 47316</t>
  </si>
  <si>
    <t xml:space="preserve"> PROAC - ASSOCIAÇÃO RENASCER MULTIPLOS TALENTOS II </t>
  </si>
  <si>
    <t xml:space="preserve"> SES-CONV. Nº 00778/2020-SAÚDE SUS</t>
  </si>
  <si>
    <t xml:space="preserve"> PM.CEDRAL TERMO DE COLABORAÇÃO Nº 001/2022</t>
  </si>
  <si>
    <t xml:space="preserve"> PM.CEDRAL TERMO DE COLABORAÇÃO Nº 002/2022</t>
  </si>
  <si>
    <t xml:space="preserve"> PM.SJRP CMDCA Nº 05/2022</t>
  </si>
  <si>
    <t xml:space="preserve"> PM.IPIGUA TERMO DE FOMENTO Nº02/2022</t>
  </si>
  <si>
    <t xml:space="preserve"> PM.GUAPIAÇU TERMO DE FOMENTO N 064/2022</t>
  </si>
  <si>
    <t xml:space="preserve"> PROC SEESP Nº 2461724/2019 - ESPORTE É CIDADANIA IV</t>
  </si>
  <si>
    <t xml:space="preserve"> CONVÊNIO Nº 08/2022 - SMS - SUS</t>
  </si>
  <si>
    <t xml:space="preserve"> PM.SJRP-SEMAS MUNICIPAL -TC.Nº 08/2022 </t>
  </si>
  <si>
    <t xml:space="preserve"> PM.SJRP - SEMAS ESTADUAL TC Nº 08/2022</t>
  </si>
  <si>
    <t xml:space="preserve"> JUSTIÇA FEDERAL DE SÃO JOSE DO RIO PRETO </t>
  </si>
  <si>
    <t xml:space="preserve"> DESP.UNIDADE II - DESPESAS COM REFORMAS</t>
  </si>
  <si>
    <t>CONTA CORRENTE</t>
  </si>
  <si>
    <t>COMPRAS PARA RECEBIMENTO FUTURO</t>
  </si>
  <si>
    <t xml:space="preserve"> JUSTIÇA FEDERAL DE SÃO JOSE DO RIO PRETO</t>
  </si>
  <si>
    <t xml:space="preserve"> PM.SJRP-SEMAS-CMDCA- Nº 05/2022</t>
  </si>
  <si>
    <t xml:space="preserve"> PM.SJRP-SEMAS TF Nº 22/2022 - EMENDA PARLAMENTAR</t>
  </si>
  <si>
    <t>JOÃO VICENTE TREVIZAM</t>
  </si>
  <si>
    <t>BANCO DO BRASIL S.A - 151.017-7</t>
  </si>
  <si>
    <t>BANCO DO BRASIL S.A - 151.031-2</t>
  </si>
  <si>
    <t>BANCO DO BRASIL S.A - 151.035-5</t>
  </si>
  <si>
    <t>BANCO DO BRASIL S.A - 151.036-3</t>
  </si>
  <si>
    <t>BANCO DO BRASIL S.A - 151.037-1</t>
  </si>
  <si>
    <t>BANCO DO BRASIL S.A - 151.038-X</t>
  </si>
  <si>
    <t xml:space="preserve">BANCO DO BRASIL S.A - 151.043-6 </t>
  </si>
  <si>
    <t xml:space="preserve">BANCO DO BRASIL S.A - 151.044-4 </t>
  </si>
  <si>
    <t>BANCO DO BRASIL-RENDA FIXA - 251.001-4</t>
  </si>
  <si>
    <t>BANCO DO BRASIL-RENDA FIXA - 151.005-3</t>
  </si>
  <si>
    <t>BANCO DO BRASIL-RENDA FIXA - 151.028-2</t>
  </si>
  <si>
    <t>CAIXA ECONOM. FEDERAL - 086-5 - JUST FEDERAL</t>
  </si>
  <si>
    <t>CAIXA ECONOM. FEDERAL - 086-5 - MOV.AUTOMÁTIC</t>
  </si>
  <si>
    <t>OUROCAP</t>
  </si>
  <si>
    <t>BANCO DO BRASIL - DI PLUS AGIL - 151.005-3</t>
  </si>
  <si>
    <t>BANCO DO BRASIL-RENDA FIXA - 151.028-2 DI PLUS ÁGIL</t>
  </si>
  <si>
    <t>BANCO DO BRASIL-RENDA FIXA - 251.001-4 DI PLUS ÁGIL</t>
  </si>
  <si>
    <t>CAIXA ECONOM. FEDERAL - 672005-0 PDDE</t>
  </si>
  <si>
    <t>BANCO DO BRASIL-RENDA FIXA - 151.006-1</t>
  </si>
  <si>
    <t>BANCO DO BRASIL-RENDA FIXA - 151.016-9</t>
  </si>
  <si>
    <t>BANCO DO BRASIL-RENDA FIXA - 151.019-3</t>
  </si>
  <si>
    <t>BANCO DO BRASIL-RENDA FIXA - 151.036-3</t>
  </si>
  <si>
    <t>BANCO DO BRASIL-RENDA FIXA - 151.038-X</t>
  </si>
  <si>
    <t>BANCO DO BRASIL-RENDA FIXA - 151.017-7</t>
  </si>
  <si>
    <t>BANCO DO BRASIL-RENDA FIXA - 151.043-6</t>
  </si>
  <si>
    <t>BANCO DO BRASIL-RENDA FIXA - 151.044-4</t>
  </si>
  <si>
    <t>BANCO DO BRASIL-RENDA FIXA - 151.050-9</t>
  </si>
  <si>
    <t>BANCO DO BRASIL-RENDA FIXA - 151.038-X SAUDE DI PLUS ÁGIL</t>
  </si>
  <si>
    <t>BANCO DO BRASIL-RENDA FIXA - 151.027-4 DI PLUS ÁGIL</t>
  </si>
  <si>
    <t>PM.SJRP - SME - TC 18/2019</t>
  </si>
  <si>
    <t>PM.SJRP - SMS - CONV.05/2018</t>
  </si>
  <si>
    <t>PM.SJRP - SEMAS TC 16/2017</t>
  </si>
  <si>
    <t>PM.SJRP - SEMAS-CMDCA-TF 01/2021</t>
  </si>
  <si>
    <t>PM.SJRP - SEMAS-CMDCA-TF 03/2021</t>
  </si>
  <si>
    <t>PM.SJRP - SEMAS-CMDCA-TF 05/2022</t>
  </si>
  <si>
    <t xml:space="preserve">PM.SJRP - SEMAS TC Nº 08/2022 MUNICIPAL </t>
  </si>
  <si>
    <t>PM.SJRP SEMAS-TERMO COLABORAÇÃO 16/2017</t>
  </si>
  <si>
    <t>PM.SJRP - SMS - CONV.05/2018 SUS</t>
  </si>
  <si>
    <t>PM.NEVES PAULISTA - TC.01/2018</t>
  </si>
  <si>
    <t>PM.SJRP-SEMAS-CMDCA-TF 01/2021</t>
  </si>
  <si>
    <t>PM.SJRP-SEMAS-CMDCA-TF 03/2021</t>
  </si>
  <si>
    <t>PM.SJRP-SEMAS-CMDCA-TF 05/2022</t>
  </si>
  <si>
    <t>PM.SJRP - SMS - SEC. SAUDE - TC 08/2022</t>
  </si>
  <si>
    <t xml:space="preserve">PM.SJRP - SEMAS TF Nº 22/2022 </t>
  </si>
  <si>
    <t>PM.SJRP - SEMAS - TC 16/2017</t>
  </si>
  <si>
    <t>PROC. - INCEN ESPORTE SEESP Nº 2461724/2019</t>
  </si>
  <si>
    <t>PROG AÇÃO CULT - PROAC ICMS PROJETO24683</t>
  </si>
  <si>
    <t xml:space="preserve">SES - SECRETARIA ESTADUAL DA SAÚDE CONV. Nº 00778/2020 </t>
  </si>
  <si>
    <t xml:space="preserve">PROAC - ASSOCIAÇÃO RENASCER MULTIPLOS TALENTOS II </t>
  </si>
  <si>
    <t xml:space="preserve">PM.SJRP - SEMAS ESTADUAL TC Nº 08/2022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</si>
</sst>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(#,##0.00\)"/>
  </numFmts>
  <fonts count="15" x14ac:knownFonts="1">
    <font>
      <sz val="10"/>
      <color indexed="8"/>
      <name val="Arial"/>
    </font>
    <font>
      <sz val="8"/>
      <color rgb="FF000080"/>
      <name val="Arial"/>
      <family val="2"/>
    </font>
    <font>
      <b/>
      <sz val="8"/>
      <color rgb="FF000080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color rgb="FF000080"/>
      <name val="Arial"/>
      <family val="2"/>
    </font>
    <font>
      <b/>
      <sz val="7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10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93">
    <xf numFmtId="0" fontId="0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top"/>
    </xf>
    <xf numFmtId="4" fontId="1" fillId="0" borderId="0" xfId="0" applyNumberFormat="1" applyFont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vertical="top"/>
    </xf>
    <xf numFmtId="4" fontId="6" fillId="0" borderId="0" xfId="0" applyNumberFormat="1" applyFont="1" applyFill="1" applyBorder="1" applyAlignment="1" applyProtection="1">
      <alignment vertical="top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/>
    <xf numFmtId="0" fontId="6" fillId="0" borderId="1" xfId="3" applyFont="1" applyBorder="1" applyProtection="1">
      <alignment vertical="top"/>
    </xf>
    <xf numFmtId="164" fontId="8" fillId="0" borderId="1" xfId="3" applyNumberFormat="1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4" fontId="7" fillId="0" borderId="1" xfId="2" applyNumberFormat="1" applyFont="1" applyFill="1" applyBorder="1" applyAlignment="1" applyProtection="1">
      <alignment vertical="center"/>
    </xf>
    <xf numFmtId="4" fontId="8" fillId="0" borderId="1" xfId="2" applyNumberFormat="1" applyFont="1" applyFill="1" applyBorder="1" applyAlignment="1" applyProtection="1">
      <alignment vertical="center"/>
    </xf>
    <xf numFmtId="164" fontId="7" fillId="0" borderId="1" xfId="2" applyNumberFormat="1" applyFont="1" applyFill="1" applyBorder="1" applyAlignment="1" applyProtection="1">
      <alignment vertical="center"/>
    </xf>
    <xf numFmtId="4" fontId="9" fillId="0" borderId="1" xfId="2" applyNumberFormat="1" applyFont="1" applyFill="1" applyBorder="1" applyAlignment="1" applyProtection="1">
      <alignment vertical="center"/>
    </xf>
    <xf numFmtId="4" fontId="6" fillId="0" borderId="1" xfId="2" applyNumberFormat="1" applyFont="1" applyFill="1" applyBorder="1" applyAlignment="1" applyProtection="1">
      <alignment vertical="center"/>
    </xf>
    <xf numFmtId="0" fontId="7" fillId="3" borderId="2" xfId="2" applyNumberFormat="1" applyFont="1" applyFill="1" applyBorder="1" applyAlignment="1" applyProtection="1">
      <alignment horizontal="left" vertical="center"/>
    </xf>
    <xf numFmtId="4" fontId="5" fillId="3" borderId="3" xfId="2" applyNumberFormat="1" applyFont="1" applyFill="1" applyBorder="1" applyAlignment="1" applyProtection="1">
      <alignment horizontal="left" vertical="center"/>
    </xf>
    <xf numFmtId="0" fontId="7" fillId="0" borderId="5" xfId="2" applyNumberFormat="1" applyFont="1" applyFill="1" applyBorder="1" applyAlignment="1" applyProtection="1">
      <alignment vertical="center"/>
    </xf>
    <xf numFmtId="0" fontId="8" fillId="0" borderId="5" xfId="2" applyNumberFormat="1" applyFont="1" applyFill="1" applyBorder="1" applyAlignment="1" applyProtection="1">
      <alignment vertical="center"/>
    </xf>
    <xf numFmtId="49" fontId="6" fillId="0" borderId="5" xfId="0" applyNumberFormat="1" applyFont="1" applyBorder="1" applyAlignment="1" applyProtection="1">
      <alignment vertical="center"/>
    </xf>
    <xf numFmtId="0" fontId="9" fillId="0" borderId="5" xfId="2" applyFont="1" applyBorder="1" applyAlignment="1" applyProtection="1">
      <alignment vertical="center"/>
    </xf>
    <xf numFmtId="0" fontId="6" fillId="0" borderId="5" xfId="2" applyNumberFormat="1" applyFont="1" applyFill="1" applyBorder="1" applyAlignment="1" applyProtection="1">
      <alignment vertical="center"/>
    </xf>
    <xf numFmtId="0" fontId="7" fillId="0" borderId="7" xfId="2" applyNumberFormat="1" applyFont="1" applyFill="1" applyBorder="1" applyAlignment="1" applyProtection="1">
      <alignment vertical="center"/>
    </xf>
    <xf numFmtId="164" fontId="7" fillId="0" borderId="8" xfId="2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top"/>
    </xf>
    <xf numFmtId="4" fontId="5" fillId="0" borderId="1" xfId="0" applyNumberFormat="1" applyFont="1" applyFill="1" applyBorder="1" applyAlignment="1" applyProtection="1">
      <alignment vertical="top"/>
    </xf>
    <xf numFmtId="4" fontId="5" fillId="3" borderId="1" xfId="0" applyNumberFormat="1" applyFont="1" applyFill="1" applyBorder="1" applyAlignment="1" applyProtection="1">
      <alignment horizontal="right" vertical="center"/>
    </xf>
    <xf numFmtId="4" fontId="5" fillId="0" borderId="1" xfId="0" applyNumberFormat="1" applyFont="1" applyBorder="1" applyAlignment="1" applyProtection="1">
      <alignment horizontal="right" vertical="center"/>
    </xf>
    <xf numFmtId="4" fontId="6" fillId="0" borderId="1" xfId="0" applyNumberFormat="1" applyFont="1" applyBorder="1" applyAlignment="1" applyProtection="1">
      <alignment horizontal="right" vertical="center"/>
    </xf>
    <xf numFmtId="164" fontId="5" fillId="0" borderId="1" xfId="0" applyNumberFormat="1" applyFont="1" applyBorder="1" applyAlignment="1" applyProtection="1">
      <alignment horizontal="right" vertical="center"/>
    </xf>
    <xf numFmtId="164" fontId="6" fillId="0" borderId="1" xfId="0" applyNumberFormat="1" applyFont="1" applyBorder="1" applyAlignment="1" applyProtection="1">
      <alignment horizontal="right" vertical="center"/>
    </xf>
    <xf numFmtId="0" fontId="5" fillId="2" borderId="2" xfId="3" applyFont="1" applyFill="1" applyBorder="1" applyProtection="1">
      <alignment vertical="top"/>
    </xf>
    <xf numFmtId="0" fontId="5" fillId="2" borderId="3" xfId="3" applyFont="1" applyFill="1" applyBorder="1" applyProtection="1">
      <alignment vertical="top"/>
    </xf>
    <xf numFmtId="0" fontId="5" fillId="2" borderId="4" xfId="3" applyFont="1" applyFill="1" applyBorder="1" applyProtection="1">
      <alignment vertical="top"/>
    </xf>
    <xf numFmtId="0" fontId="6" fillId="0" borderId="5" xfId="3" applyFont="1" applyBorder="1" applyProtection="1">
      <alignment vertical="top"/>
    </xf>
    <xf numFmtId="0" fontId="6" fillId="0" borderId="6" xfId="3" applyFont="1" applyBorder="1" applyProtection="1">
      <alignment vertical="top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left" vertical="center"/>
    </xf>
    <xf numFmtId="49" fontId="6" fillId="0" borderId="5" xfId="0" applyNumberFormat="1" applyFont="1" applyBorder="1" applyAlignment="1" applyProtection="1">
      <alignment horizontal="left" vertical="center"/>
    </xf>
    <xf numFmtId="49" fontId="6" fillId="0" borderId="5" xfId="0" applyNumberFormat="1" applyFont="1" applyBorder="1" applyAlignment="1" applyProtection="1">
      <alignment horizontal="left" vertical="center" wrapText="1"/>
    </xf>
    <xf numFmtId="49" fontId="6" fillId="0" borderId="7" xfId="0" applyNumberFormat="1" applyFont="1" applyBorder="1" applyAlignment="1" applyProtection="1">
      <alignment horizontal="left" vertical="center" wrapText="1"/>
    </xf>
    <xf numFmtId="4" fontId="6" fillId="0" borderId="8" xfId="0" applyNumberFormat="1" applyFont="1" applyBorder="1" applyAlignment="1" applyProtection="1">
      <alignment horizontal="right" vertical="center"/>
    </xf>
    <xf numFmtId="0" fontId="5" fillId="2" borderId="9" xfId="3" applyFont="1" applyFill="1" applyBorder="1" applyProtection="1">
      <alignment vertical="top"/>
    </xf>
    <xf numFmtId="0" fontId="5" fillId="2" borderId="10" xfId="3" applyFont="1" applyFill="1" applyBorder="1" applyProtection="1">
      <alignment vertical="top"/>
    </xf>
    <xf numFmtId="0" fontId="5" fillId="2" borderId="11" xfId="3" applyFont="1" applyFill="1" applyBorder="1" applyProtection="1">
      <alignment vertical="top"/>
    </xf>
    <xf numFmtId="0" fontId="6" fillId="0" borderId="12" xfId="3" applyFont="1" applyBorder="1" applyProtection="1">
      <alignment vertical="top"/>
    </xf>
    <xf numFmtId="0" fontId="6" fillId="0" borderId="0" xfId="3" applyFont="1" applyBorder="1" applyProtection="1">
      <alignment vertical="top"/>
    </xf>
    <xf numFmtId="0" fontId="6" fillId="0" borderId="13" xfId="3" applyFont="1" applyBorder="1" applyProtection="1">
      <alignment vertical="top"/>
    </xf>
    <xf numFmtId="49" fontId="5" fillId="3" borderId="5" xfId="0" applyNumberFormat="1" applyFont="1" applyFill="1" applyBorder="1" applyAlignment="1" applyProtection="1">
      <alignment horizontal="left" vertical="center"/>
    </xf>
    <xf numFmtId="49" fontId="6" fillId="0" borderId="7" xfId="0" applyNumberFormat="1" applyFont="1" applyBorder="1" applyAlignment="1" applyProtection="1">
      <alignment horizontal="left" vertical="center"/>
    </xf>
    <xf numFmtId="0" fontId="7" fillId="3" borderId="2" xfId="3" applyFont="1" applyFill="1" applyBorder="1" applyAlignment="1" applyProtection="1"/>
    <xf numFmtId="0" fontId="5" fillId="2" borderId="14" xfId="3" applyFont="1" applyFill="1" applyBorder="1" applyProtection="1">
      <alignment vertical="top"/>
    </xf>
    <xf numFmtId="0" fontId="7" fillId="0" borderId="5" xfId="3" applyFont="1" applyBorder="1" applyAlignment="1" applyProtection="1"/>
    <xf numFmtId="0" fontId="8" fillId="0" borderId="5" xfId="3" applyFont="1" applyBorder="1" applyAlignment="1" applyProtection="1"/>
    <xf numFmtId="0" fontId="8" fillId="0" borderId="7" xfId="3" applyFont="1" applyBorder="1" applyAlignment="1" applyProtection="1"/>
    <xf numFmtId="43" fontId="7" fillId="0" borderId="8" xfId="3" applyNumberFormat="1" applyFont="1" applyBorder="1" applyAlignment="1" applyProtection="1"/>
    <xf numFmtId="4" fontId="6" fillId="0" borderId="1" xfId="0" applyNumberFormat="1" applyFont="1" applyBorder="1" applyAlignment="1" applyProtection="1">
      <alignment vertical="center"/>
    </xf>
    <xf numFmtId="4" fontId="5" fillId="0" borderId="6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vertical="top"/>
    </xf>
    <xf numFmtId="164" fontId="8" fillId="0" borderId="6" xfId="3" applyNumberFormat="1" applyFont="1" applyBorder="1" applyAlignment="1" applyProtection="1"/>
    <xf numFmtId="43" fontId="7" fillId="0" borderId="15" xfId="3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0" fontId="8" fillId="0" borderId="0" xfId="3" applyFont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3" applyFont="1" applyAlignment="1" applyProtection="1">
      <alignment horizontal="center"/>
    </xf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" fontId="5" fillId="3" borderId="6" xfId="0" applyNumberFormat="1" applyFont="1" applyFill="1" applyBorder="1" applyAlignment="1" applyProtection="1">
      <alignment horizontal="right" vertical="center"/>
    </xf>
    <xf numFmtId="4" fontId="5" fillId="0" borderId="6" xfId="0" applyNumberFormat="1" applyFont="1" applyBorder="1" applyAlignment="1" applyProtection="1">
      <alignment horizontal="right" vertical="center"/>
    </xf>
    <xf numFmtId="4" fontId="6" fillId="0" borderId="6" xfId="0" applyNumberFormat="1" applyFont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vertical="top"/>
    </xf>
    <xf numFmtId="39" fontId="6" fillId="0" borderId="6" xfId="0" applyNumberFormat="1" applyFont="1" applyBorder="1" applyAlignment="1" applyProtection="1">
      <alignment horizontal="right" vertical="center"/>
    </xf>
    <xf numFmtId="4" fontId="6" fillId="0" borderId="15" xfId="0" applyNumberFormat="1" applyFont="1" applyBorder="1" applyAlignment="1" applyProtection="1">
      <alignment horizontal="right" vertical="center"/>
    </xf>
    <xf numFmtId="0" fontId="6" fillId="0" borderId="12" xfId="0" applyNumberFormat="1" applyFont="1" applyFill="1" applyBorder="1" applyAlignment="1" applyProtection="1">
      <alignment vertical="top"/>
    </xf>
    <xf numFmtId="2" fontId="6" fillId="0" borderId="13" xfId="0" applyNumberFormat="1" applyFont="1" applyFill="1" applyBorder="1" applyAlignment="1" applyProtection="1">
      <alignment vertical="top"/>
    </xf>
    <xf numFmtId="2" fontId="6" fillId="0" borderId="6" xfId="0" applyNumberFormat="1" applyFont="1" applyFill="1" applyBorder="1" applyAlignment="1" applyProtection="1">
      <alignment vertical="top"/>
    </xf>
    <xf numFmtId="164" fontId="5" fillId="0" borderId="6" xfId="0" applyNumberFormat="1" applyFont="1" applyBorder="1" applyAlignment="1" applyProtection="1">
      <alignment horizontal="right" vertical="center"/>
    </xf>
    <xf numFmtId="164" fontId="6" fillId="0" borderId="6" xfId="0" applyNumberFormat="1" applyFont="1" applyBorder="1" applyAlignment="1" applyProtection="1">
      <alignment horizontal="right" vertical="center"/>
    </xf>
    <xf numFmtId="4" fontId="5" fillId="3" borderId="4" xfId="2" applyNumberFormat="1" applyFont="1" applyFill="1" applyBorder="1" applyAlignment="1" applyProtection="1">
      <alignment horizontal="left" vertical="center"/>
    </xf>
    <xf numFmtId="4" fontId="7" fillId="0" borderId="6" xfId="2" applyNumberFormat="1" applyFont="1" applyFill="1" applyBorder="1" applyAlignment="1" applyProtection="1">
      <alignment vertical="center"/>
    </xf>
    <xf numFmtId="4" fontId="8" fillId="0" borderId="6" xfId="2" applyNumberFormat="1" applyFont="1" applyFill="1" applyBorder="1" applyAlignment="1" applyProtection="1">
      <alignment vertical="center"/>
    </xf>
    <xf numFmtId="4" fontId="6" fillId="0" borderId="6" xfId="0" applyNumberFormat="1" applyFont="1" applyBorder="1" applyAlignment="1" applyProtection="1">
      <alignment vertical="center"/>
    </xf>
    <xf numFmtId="4" fontId="9" fillId="0" borderId="6" xfId="2" applyNumberFormat="1" applyFont="1" applyFill="1" applyBorder="1" applyAlignment="1" applyProtection="1">
      <alignment vertical="center"/>
    </xf>
    <xf numFmtId="4" fontId="6" fillId="0" borderId="6" xfId="2" applyNumberFormat="1" applyFont="1" applyFill="1" applyBorder="1" applyAlignment="1" applyProtection="1">
      <alignment vertical="center"/>
    </xf>
    <xf numFmtId="4" fontId="8" fillId="0" borderId="6" xfId="0" applyNumberFormat="1" applyFont="1" applyBorder="1" applyAlignment="1" applyProtection="1">
      <alignment vertical="center"/>
    </xf>
    <xf numFmtId="164" fontId="7" fillId="0" borderId="6" xfId="2" applyNumberFormat="1" applyFont="1" applyFill="1" applyBorder="1" applyAlignment="1" applyProtection="1">
      <alignment vertical="center"/>
    </xf>
    <xf numFmtId="164" fontId="7" fillId="0" borderId="15" xfId="2" applyNumberFormat="1" applyFont="1" applyFill="1" applyBorder="1" applyAlignment="1" applyProtection="1">
      <alignment vertical="center"/>
    </xf>
  </cellXfs>
  <cellStyles count="5">
    <cellStyle name="Normal" xfId="0" builtinId="0"/>
    <cellStyle name="Normal 2" xfId="1" xr:uid="{6C19E1C2-965B-4073-80E0-9C71DA7D43E0}"/>
    <cellStyle name="Normal 3" xfId="2" xr:uid="{1AF42BF3-809A-43B0-B1ED-9CF1625B875B}"/>
    <cellStyle name="Normal 4" xfId="3" xr:uid="{3511CA72-4165-4D30-B84D-92BA2E7C0611}"/>
    <cellStyle name="Normal 5" xfId="4" xr:uid="{110F34B1-8424-4CDD-8356-21479BC27E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2" name="Picture 1" descr="BONECO RENASCER">
          <a:extLst>
            <a:ext uri="{FF2B5EF4-FFF2-40B4-BE49-F238E27FC236}">
              <a16:creationId xmlns:a16="http://schemas.microsoft.com/office/drawing/2014/main" id="{7DB2BFE6-0D86-4C4A-AE7A-A8C5890C9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0"/>
          <a:ext cx="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571500</xdr:colOff>
      <xdr:row>0</xdr:row>
      <xdr:rowOff>1</xdr:rowOff>
    </xdr:from>
    <xdr:to>
      <xdr:col>4</xdr:col>
      <xdr:colOff>1913659</xdr:colOff>
      <xdr:row>4</xdr:row>
      <xdr:rowOff>0</xdr:rowOff>
    </xdr:to>
    <xdr:pic>
      <xdr:nvPicPr>
        <xdr:cNvPr id="3" name="Picture 1" descr="BONECO RENASCER">
          <a:extLst>
            <a:ext uri="{FF2B5EF4-FFF2-40B4-BE49-F238E27FC236}">
              <a16:creationId xmlns:a16="http://schemas.microsoft.com/office/drawing/2014/main" id="{2E16C497-93D6-4F8E-BA72-2EFC6577B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1"/>
          <a:ext cx="1342159" cy="644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6B28D-831C-46DE-9545-455E532FCF47}">
  <dimension ref="A5:L126"/>
  <sheetViews>
    <sheetView tabSelected="1" topLeftCell="A4" zoomScale="110" zoomScaleNormal="110" workbookViewId="0">
      <selection activeCell="E87" sqref="E87"/>
    </sheetView>
  </sheetViews>
  <sheetFormatPr defaultColWidth="11.42578125" defaultRowHeight="11.25" x14ac:dyDescent="0.2"/>
  <cols>
    <col min="1" max="1" width="47.5703125" style="5" customWidth="1"/>
    <col min="2" max="2" width="16.7109375" style="5" customWidth="1"/>
    <col min="3" max="3" width="18" style="5" customWidth="1"/>
    <col min="4" max="4" width="5.28515625" style="5" customWidth="1"/>
    <col min="5" max="5" width="46.28515625" style="5" customWidth="1"/>
    <col min="6" max="6" width="16.7109375" style="5" customWidth="1"/>
    <col min="7" max="7" width="15.7109375" style="5" customWidth="1"/>
    <col min="8" max="8" width="4.28515625" style="5" customWidth="1"/>
    <col min="9" max="9" width="44.140625" style="5" customWidth="1"/>
    <col min="10" max="10" width="16.5703125" style="5" customWidth="1"/>
    <col min="11" max="11" width="16" style="5" customWidth="1"/>
    <col min="12" max="16384" width="11.42578125" style="5"/>
  </cols>
  <sheetData>
    <row r="5" spans="1:12" x14ac:dyDescent="0.2">
      <c r="B5" s="1"/>
      <c r="C5" s="1"/>
      <c r="E5" s="71" t="s">
        <v>44</v>
      </c>
      <c r="F5" s="3"/>
      <c r="G5" s="3"/>
    </row>
    <row r="6" spans="1:12" x14ac:dyDescent="0.2">
      <c r="B6" s="1"/>
      <c r="C6" s="1"/>
      <c r="E6" s="71" t="s">
        <v>45</v>
      </c>
      <c r="F6" s="3"/>
      <c r="G6" s="3"/>
    </row>
    <row r="7" spans="1:12" x14ac:dyDescent="0.2">
      <c r="B7" s="6"/>
      <c r="C7" s="1"/>
      <c r="E7" s="71" t="s">
        <v>46</v>
      </c>
      <c r="F7" s="3"/>
      <c r="G7" s="3"/>
    </row>
    <row r="8" spans="1:12" x14ac:dyDescent="0.2">
      <c r="B8" s="6"/>
      <c r="C8" s="1"/>
      <c r="E8" s="71" t="s">
        <v>47</v>
      </c>
      <c r="F8" s="3"/>
      <c r="G8" s="3"/>
    </row>
    <row r="9" spans="1:12" ht="12" thickBot="1" x14ac:dyDescent="0.25">
      <c r="B9" s="2"/>
      <c r="C9" s="2"/>
      <c r="E9" s="72" t="s">
        <v>48</v>
      </c>
      <c r="F9" s="4"/>
      <c r="G9" s="4"/>
    </row>
    <row r="10" spans="1:12" s="7" customFormat="1" ht="9" x14ac:dyDescent="0.2">
      <c r="A10" s="36" t="s">
        <v>0</v>
      </c>
      <c r="B10" s="37" t="s">
        <v>184</v>
      </c>
      <c r="C10" s="38" t="s">
        <v>117</v>
      </c>
      <c r="E10" s="48" t="s">
        <v>0</v>
      </c>
      <c r="F10" s="49" t="s">
        <v>184</v>
      </c>
      <c r="G10" s="50" t="s">
        <v>117</v>
      </c>
      <c r="I10" s="20" t="s">
        <v>1</v>
      </c>
      <c r="J10" s="21" t="s">
        <v>187</v>
      </c>
      <c r="K10" s="84" t="s">
        <v>188</v>
      </c>
    </row>
    <row r="11" spans="1:12" s="7" customFormat="1" ht="9" x14ac:dyDescent="0.2">
      <c r="A11" s="39"/>
      <c r="B11" s="11"/>
      <c r="C11" s="40"/>
      <c r="E11" s="51"/>
      <c r="F11" s="52"/>
      <c r="G11" s="53"/>
      <c r="I11" s="22" t="s">
        <v>2</v>
      </c>
      <c r="J11" s="15">
        <f>SUM(J12:J15)</f>
        <v>4125668.5399999996</v>
      </c>
      <c r="K11" s="85">
        <f>SUM(K12:K15)</f>
        <v>3016768.17</v>
      </c>
      <c r="L11" s="8"/>
    </row>
    <row r="12" spans="1:12" s="7" customFormat="1" ht="9" x14ac:dyDescent="0.2">
      <c r="A12" s="41" t="s">
        <v>116</v>
      </c>
      <c r="B12" s="31">
        <v>8609830.9199999999</v>
      </c>
      <c r="C12" s="73">
        <v>6085798.21</v>
      </c>
      <c r="E12" s="54" t="s">
        <v>170</v>
      </c>
      <c r="F12" s="31">
        <v>8609830.9199999999</v>
      </c>
      <c r="G12" s="73">
        <v>6085798.21</v>
      </c>
      <c r="I12" s="23" t="s">
        <v>3</v>
      </c>
      <c r="J12" s="16">
        <v>1052571.68</v>
      </c>
      <c r="K12" s="86">
        <v>852779.74</v>
      </c>
    </row>
    <row r="13" spans="1:12" s="7" customFormat="1" ht="9" x14ac:dyDescent="0.2">
      <c r="A13" s="42" t="s">
        <v>68</v>
      </c>
      <c r="B13" s="32">
        <v>3087495.09</v>
      </c>
      <c r="C13" s="74">
        <v>1620546.5</v>
      </c>
      <c r="E13" s="43" t="s">
        <v>95</v>
      </c>
      <c r="F13" s="32">
        <v>3200588.39</v>
      </c>
      <c r="G13" s="74">
        <v>1725682.79</v>
      </c>
      <c r="I13" s="23" t="s">
        <v>4</v>
      </c>
      <c r="J13" s="16">
        <v>798632.28</v>
      </c>
      <c r="K13" s="86">
        <v>751081.85</v>
      </c>
    </row>
    <row r="14" spans="1:12" s="7" customFormat="1" ht="9" x14ac:dyDescent="0.2">
      <c r="A14" s="42" t="s">
        <v>69</v>
      </c>
      <c r="B14" s="32">
        <v>424389.07</v>
      </c>
      <c r="C14" s="74">
        <v>594889.84</v>
      </c>
      <c r="E14" s="43" t="s">
        <v>96</v>
      </c>
      <c r="F14" s="32">
        <v>14282.61</v>
      </c>
      <c r="G14" s="74">
        <v>20795.41</v>
      </c>
      <c r="I14" s="23" t="s">
        <v>5</v>
      </c>
      <c r="J14" s="16">
        <v>2238034.3199999998</v>
      </c>
      <c r="K14" s="86">
        <v>1406290.88</v>
      </c>
    </row>
    <row r="15" spans="1:12" s="7" customFormat="1" ht="9" x14ac:dyDescent="0.2">
      <c r="A15" s="43" t="s">
        <v>70</v>
      </c>
      <c r="B15" s="32">
        <v>290560.86</v>
      </c>
      <c r="C15" s="74">
        <v>310160.25</v>
      </c>
      <c r="E15" s="44" t="s">
        <v>171</v>
      </c>
      <c r="F15" s="33">
        <v>14282.61</v>
      </c>
      <c r="G15" s="75">
        <v>20795.41</v>
      </c>
      <c r="I15" s="23" t="s">
        <v>9</v>
      </c>
      <c r="J15" s="16">
        <v>36430.26</v>
      </c>
      <c r="K15" s="86">
        <v>6615.7</v>
      </c>
    </row>
    <row r="16" spans="1:12" s="7" customFormat="1" ht="9" x14ac:dyDescent="0.2">
      <c r="A16" s="44" t="s">
        <v>135</v>
      </c>
      <c r="B16" s="33">
        <v>4713.99</v>
      </c>
      <c r="C16" s="75">
        <v>4598.13</v>
      </c>
      <c r="E16" s="76"/>
      <c r="F16" s="29"/>
      <c r="G16" s="64"/>
      <c r="I16" s="76"/>
      <c r="J16" s="29"/>
      <c r="K16" s="64"/>
    </row>
    <row r="17" spans="1:11" s="7" customFormat="1" ht="9" x14ac:dyDescent="0.2">
      <c r="A17" s="43" t="s">
        <v>71</v>
      </c>
      <c r="B17" s="32">
        <f>B18</f>
        <v>30</v>
      </c>
      <c r="C17" s="74">
        <v>30</v>
      </c>
      <c r="E17" s="43" t="s">
        <v>97</v>
      </c>
      <c r="F17" s="32">
        <v>221389.04</v>
      </c>
      <c r="G17" s="74">
        <v>201628.4</v>
      </c>
      <c r="I17" s="22" t="s">
        <v>6</v>
      </c>
      <c r="J17" s="15">
        <f>SUM(J18:J26)</f>
        <v>1630949.02</v>
      </c>
      <c r="K17" s="85">
        <f>SUM(K18:K26)</f>
        <v>1308850.27</v>
      </c>
    </row>
    <row r="18" spans="1:11" s="7" customFormat="1" ht="9" x14ac:dyDescent="0.2">
      <c r="A18" s="45" t="s">
        <v>136</v>
      </c>
      <c r="B18" s="33">
        <v>30</v>
      </c>
      <c r="C18" s="75">
        <v>30</v>
      </c>
      <c r="E18" s="43" t="s">
        <v>98</v>
      </c>
      <c r="F18" s="32">
        <v>420.04</v>
      </c>
      <c r="G18" s="74">
        <v>149.63999999999999</v>
      </c>
      <c r="I18" s="24" t="s">
        <v>189</v>
      </c>
      <c r="J18" s="62">
        <v>40000</v>
      </c>
      <c r="K18" s="87">
        <v>0</v>
      </c>
    </row>
    <row r="19" spans="1:11" s="7" customFormat="1" ht="9" x14ac:dyDescent="0.2">
      <c r="A19" s="43" t="s">
        <v>72</v>
      </c>
      <c r="B19" s="32">
        <f>SUM(B20:B27)</f>
        <v>2699.58</v>
      </c>
      <c r="C19" s="74">
        <f>SUM(C20:C27)</f>
        <v>2596.9299999999998</v>
      </c>
      <c r="E19" s="44" t="s">
        <v>172</v>
      </c>
      <c r="F19" s="33">
        <v>420.04</v>
      </c>
      <c r="G19" s="75">
        <v>149.63999999999999</v>
      </c>
      <c r="I19" s="23" t="s">
        <v>7</v>
      </c>
      <c r="J19" s="16">
        <v>57598.16</v>
      </c>
      <c r="K19" s="86">
        <v>96912.23</v>
      </c>
    </row>
    <row r="20" spans="1:11" s="7" customFormat="1" ht="9" x14ac:dyDescent="0.2">
      <c r="A20" s="24" t="s">
        <v>210</v>
      </c>
      <c r="B20" s="62">
        <v>3.5</v>
      </c>
      <c r="C20" s="75">
        <v>0</v>
      </c>
      <c r="E20" s="43" t="s">
        <v>99</v>
      </c>
      <c r="F20" s="32">
        <v>220969</v>
      </c>
      <c r="G20" s="74">
        <v>201478.76</v>
      </c>
      <c r="I20" s="23" t="s">
        <v>8</v>
      </c>
      <c r="J20" s="16">
        <v>112209.01</v>
      </c>
      <c r="K20" s="86">
        <v>132646.48000000001</v>
      </c>
    </row>
    <row r="21" spans="1:11" s="7" customFormat="1" ht="9" x14ac:dyDescent="0.2">
      <c r="A21" s="24" t="s">
        <v>211</v>
      </c>
      <c r="B21" s="62">
        <v>0</v>
      </c>
      <c r="C21" s="75">
        <v>1.46</v>
      </c>
      <c r="E21" s="44" t="s">
        <v>173</v>
      </c>
      <c r="F21" s="33">
        <v>220969</v>
      </c>
      <c r="G21" s="75">
        <v>201478.76</v>
      </c>
      <c r="I21" s="23" t="s">
        <v>9</v>
      </c>
      <c r="J21" s="16">
        <v>11368.51</v>
      </c>
      <c r="K21" s="86">
        <v>3224.44</v>
      </c>
    </row>
    <row r="22" spans="1:11" s="7" customFormat="1" ht="9" x14ac:dyDescent="0.2">
      <c r="A22" s="24" t="s">
        <v>212</v>
      </c>
      <c r="B22" s="62">
        <v>0</v>
      </c>
      <c r="C22" s="75">
        <v>2542.25</v>
      </c>
      <c r="E22" s="43" t="s">
        <v>100</v>
      </c>
      <c r="F22" s="32">
        <v>0</v>
      </c>
      <c r="G22" s="74">
        <v>2542.25</v>
      </c>
      <c r="I22" s="23" t="s">
        <v>10</v>
      </c>
      <c r="J22" s="16">
        <v>4987.46</v>
      </c>
      <c r="K22" s="86">
        <v>746.54</v>
      </c>
    </row>
    <row r="23" spans="1:11" s="7" customFormat="1" ht="9" x14ac:dyDescent="0.2">
      <c r="A23" s="24" t="s">
        <v>213</v>
      </c>
      <c r="B23" s="62">
        <v>17.600000000000001</v>
      </c>
      <c r="C23" s="75">
        <v>0</v>
      </c>
      <c r="E23" s="44" t="s">
        <v>174</v>
      </c>
      <c r="F23" s="33">
        <v>0</v>
      </c>
      <c r="G23" s="75">
        <v>2542.25</v>
      </c>
      <c r="I23" s="23" t="s">
        <v>11</v>
      </c>
      <c r="J23" s="16">
        <v>542448.49</v>
      </c>
      <c r="K23" s="86">
        <v>515194.8</v>
      </c>
    </row>
    <row r="24" spans="1:11" s="7" customFormat="1" ht="9" x14ac:dyDescent="0.2">
      <c r="A24" s="24" t="s">
        <v>214</v>
      </c>
      <c r="B24" s="62">
        <v>1840.06</v>
      </c>
      <c r="C24" s="75">
        <v>0</v>
      </c>
      <c r="E24" s="76"/>
      <c r="F24" s="29"/>
      <c r="G24" s="64"/>
      <c r="I24" s="23" t="s">
        <v>50</v>
      </c>
      <c r="J24" s="16">
        <v>96517.37</v>
      </c>
      <c r="K24" s="86">
        <v>94242.91</v>
      </c>
    </row>
    <row r="25" spans="1:11" s="7" customFormat="1" ht="9" x14ac:dyDescent="0.2">
      <c r="A25" s="24" t="s">
        <v>215</v>
      </c>
      <c r="B25" s="62">
        <v>115</v>
      </c>
      <c r="C25" s="75">
        <v>31.5</v>
      </c>
      <c r="E25" s="43" t="s">
        <v>101</v>
      </c>
      <c r="F25" s="32">
        <v>2412766.0699999998</v>
      </c>
      <c r="G25" s="74">
        <v>1038027.23</v>
      </c>
      <c r="I25" s="23" t="s">
        <v>51</v>
      </c>
      <c r="J25" s="16">
        <v>19575.72</v>
      </c>
      <c r="K25" s="86">
        <v>3082.78</v>
      </c>
    </row>
    <row r="26" spans="1:11" s="7" customFormat="1" ht="9" x14ac:dyDescent="0.2">
      <c r="A26" s="24" t="s">
        <v>216</v>
      </c>
      <c r="B26" s="62">
        <v>702.42</v>
      </c>
      <c r="C26" s="75">
        <v>17.5</v>
      </c>
      <c r="E26" s="43" t="s">
        <v>102</v>
      </c>
      <c r="F26" s="32">
        <v>2412766.0699999998</v>
      </c>
      <c r="G26" s="74">
        <v>1038027.23</v>
      </c>
      <c r="I26" s="23" t="s">
        <v>65</v>
      </c>
      <c r="J26" s="16">
        <v>746244.3</v>
      </c>
      <c r="K26" s="86">
        <v>462800.09</v>
      </c>
    </row>
    <row r="27" spans="1:11" s="7" customFormat="1" ht="9" x14ac:dyDescent="0.2">
      <c r="A27" s="24" t="s">
        <v>217</v>
      </c>
      <c r="B27" s="62">
        <v>21</v>
      </c>
      <c r="C27" s="75">
        <v>4.22</v>
      </c>
      <c r="E27" s="76"/>
      <c r="F27" s="29"/>
      <c r="G27" s="64"/>
      <c r="I27" s="76"/>
      <c r="J27" s="29"/>
      <c r="K27" s="64"/>
    </row>
    <row r="28" spans="1:11" s="7" customFormat="1" ht="9" x14ac:dyDescent="0.2">
      <c r="A28" s="43" t="s">
        <v>73</v>
      </c>
      <c r="B28" s="32">
        <f>SUM(B29:B37)</f>
        <v>193319.49</v>
      </c>
      <c r="C28" s="74">
        <v>217376.57</v>
      </c>
      <c r="E28" s="43" t="s">
        <v>103</v>
      </c>
      <c r="F28" s="32">
        <v>2392885.81</v>
      </c>
      <c r="G28" s="74">
        <v>784092.48</v>
      </c>
      <c r="I28" s="22" t="s">
        <v>12</v>
      </c>
      <c r="J28" s="15">
        <f>SUM(J29:J60)</f>
        <v>4027545.9299999997</v>
      </c>
      <c r="K28" s="85">
        <f>SUM(K29:K60)</f>
        <v>3127920.99</v>
      </c>
    </row>
    <row r="29" spans="1:11" s="7" customFormat="1" ht="9" x14ac:dyDescent="0.2">
      <c r="A29" s="24" t="s">
        <v>218</v>
      </c>
      <c r="B29" s="62">
        <v>0</v>
      </c>
      <c r="C29" s="75">
        <v>20477.34</v>
      </c>
      <c r="E29" s="24" t="s">
        <v>239</v>
      </c>
      <c r="F29" s="62">
        <v>0</v>
      </c>
      <c r="G29" s="77">
        <v>158891.15</v>
      </c>
      <c r="I29" s="23" t="s">
        <v>118</v>
      </c>
      <c r="J29" s="16">
        <v>0</v>
      </c>
      <c r="K29" s="86">
        <v>30</v>
      </c>
    </row>
    <row r="30" spans="1:11" s="7" customFormat="1" ht="9" x14ac:dyDescent="0.2">
      <c r="A30" s="24" t="s">
        <v>219</v>
      </c>
      <c r="B30" s="62">
        <v>0</v>
      </c>
      <c r="C30" s="75">
        <v>66629.63</v>
      </c>
      <c r="E30" s="24" t="s">
        <v>246</v>
      </c>
      <c r="F30" s="62">
        <v>0</v>
      </c>
      <c r="G30" s="77">
        <v>454492.78</v>
      </c>
      <c r="I30" s="23" t="s">
        <v>119</v>
      </c>
      <c r="J30" s="16">
        <v>21201.7</v>
      </c>
      <c r="K30" s="86">
        <v>19373.96</v>
      </c>
    </row>
    <row r="31" spans="1:11" s="7" customFormat="1" ht="9" x14ac:dyDescent="0.2">
      <c r="A31" s="24" t="s">
        <v>220</v>
      </c>
      <c r="B31" s="62">
        <v>0</v>
      </c>
      <c r="C31" s="75">
        <v>95086.85</v>
      </c>
      <c r="E31" s="24" t="s">
        <v>247</v>
      </c>
      <c r="F31" s="62">
        <v>597126.85</v>
      </c>
      <c r="G31" s="77">
        <v>0</v>
      </c>
      <c r="I31" s="23" t="s">
        <v>13</v>
      </c>
      <c r="J31" s="16">
        <v>20164.97</v>
      </c>
      <c r="K31" s="86">
        <v>90947.82</v>
      </c>
    </row>
    <row r="32" spans="1:11" s="7" customFormat="1" ht="9" x14ac:dyDescent="0.2">
      <c r="A32" s="24" t="s">
        <v>221</v>
      </c>
      <c r="B32" s="62">
        <v>3014.81</v>
      </c>
      <c r="C32" s="75">
        <v>2693.3</v>
      </c>
      <c r="E32" s="24" t="s">
        <v>248</v>
      </c>
      <c r="F32" s="62">
        <v>0</v>
      </c>
      <c r="G32" s="77">
        <v>5915.88</v>
      </c>
      <c r="I32" s="23" t="s">
        <v>55</v>
      </c>
      <c r="J32" s="16">
        <v>390569.32</v>
      </c>
      <c r="K32" s="86">
        <v>426592.26</v>
      </c>
    </row>
    <row r="33" spans="1:11" s="7" customFormat="1" ht="9" x14ac:dyDescent="0.2">
      <c r="A33" s="24" t="s">
        <v>222</v>
      </c>
      <c r="B33" s="62">
        <v>2746.71</v>
      </c>
      <c r="C33" s="75">
        <v>2489.4499999999998</v>
      </c>
      <c r="E33" s="24" t="s">
        <v>249</v>
      </c>
      <c r="F33" s="62">
        <v>0</v>
      </c>
      <c r="G33" s="77">
        <v>62927.07</v>
      </c>
      <c r="I33" s="25" t="s">
        <v>64</v>
      </c>
      <c r="J33" s="18">
        <v>74567.92</v>
      </c>
      <c r="K33" s="88">
        <v>80516.23</v>
      </c>
    </row>
    <row r="34" spans="1:11" s="7" customFormat="1" ht="9" x14ac:dyDescent="0.2">
      <c r="A34" s="24" t="s">
        <v>223</v>
      </c>
      <c r="B34" s="62">
        <v>30000</v>
      </c>
      <c r="C34" s="75">
        <v>30000</v>
      </c>
      <c r="E34" s="24" t="s">
        <v>250</v>
      </c>
      <c r="F34" s="62">
        <v>0</v>
      </c>
      <c r="G34" s="77">
        <v>101865.60000000001</v>
      </c>
      <c r="I34" s="23" t="s">
        <v>132</v>
      </c>
      <c r="J34" s="18">
        <v>0</v>
      </c>
      <c r="K34" s="88">
        <v>36016.79</v>
      </c>
    </row>
    <row r="35" spans="1:11" s="7" customFormat="1" ht="9" x14ac:dyDescent="0.2">
      <c r="A35" s="24" t="s">
        <v>224</v>
      </c>
      <c r="B35" s="62">
        <v>38352.379999999997</v>
      </c>
      <c r="C35" s="75">
        <v>0</v>
      </c>
      <c r="E35" s="24" t="s">
        <v>251</v>
      </c>
      <c r="F35" s="62">
        <v>101077.11</v>
      </c>
      <c r="G35" s="77">
        <v>0</v>
      </c>
      <c r="I35" s="23" t="s">
        <v>120</v>
      </c>
      <c r="J35" s="16">
        <v>55038.33</v>
      </c>
      <c r="K35" s="86">
        <v>60833.2</v>
      </c>
    </row>
    <row r="36" spans="1:11" s="7" customFormat="1" ht="9" x14ac:dyDescent="0.2">
      <c r="A36" s="24" t="s">
        <v>225</v>
      </c>
      <c r="B36" s="62">
        <v>118264.94</v>
      </c>
      <c r="C36" s="75">
        <v>0</v>
      </c>
      <c r="E36" s="24" t="s">
        <v>252</v>
      </c>
      <c r="F36" s="62">
        <v>62277.19</v>
      </c>
      <c r="G36" s="77">
        <v>0</v>
      </c>
      <c r="I36" s="23" t="s">
        <v>121</v>
      </c>
      <c r="J36" s="16">
        <v>93356.93</v>
      </c>
      <c r="K36" s="86">
        <v>128972.14</v>
      </c>
    </row>
    <row r="37" spans="1:11" s="7" customFormat="1" ht="9" x14ac:dyDescent="0.2">
      <c r="A37" s="24" t="s">
        <v>226</v>
      </c>
      <c r="B37" s="62">
        <v>940.65</v>
      </c>
      <c r="C37" s="75">
        <v>0</v>
      </c>
      <c r="E37" s="24" t="s">
        <v>245</v>
      </c>
      <c r="F37" s="62">
        <v>1631123.18</v>
      </c>
      <c r="G37" s="77">
        <v>0</v>
      </c>
      <c r="I37" s="25" t="s">
        <v>62</v>
      </c>
      <c r="J37" s="18">
        <v>23403.5</v>
      </c>
      <c r="K37" s="88">
        <v>25824.37</v>
      </c>
    </row>
    <row r="38" spans="1:11" s="7" customFormat="1" ht="9" x14ac:dyDescent="0.2">
      <c r="A38" s="43" t="s">
        <v>74</v>
      </c>
      <c r="B38" s="32">
        <f>SUM(B39:B49)</f>
        <v>89797.8</v>
      </c>
      <c r="C38" s="74">
        <v>85558.62</v>
      </c>
      <c r="E38" s="24" t="s">
        <v>253</v>
      </c>
      <c r="F38" s="62">
        <v>1281.48</v>
      </c>
      <c r="G38" s="77">
        <v>0</v>
      </c>
      <c r="I38" s="23" t="s">
        <v>52</v>
      </c>
      <c r="J38" s="16">
        <v>32934.36</v>
      </c>
      <c r="K38" s="86">
        <v>32845.97</v>
      </c>
    </row>
    <row r="39" spans="1:11" s="7" customFormat="1" ht="9" x14ac:dyDescent="0.2">
      <c r="A39" s="24" t="s">
        <v>227</v>
      </c>
      <c r="B39" s="62">
        <v>0</v>
      </c>
      <c r="C39" s="75">
        <v>10.34</v>
      </c>
      <c r="E39" s="44"/>
      <c r="F39" s="33"/>
      <c r="G39" s="75"/>
      <c r="I39" s="24" t="s">
        <v>114</v>
      </c>
      <c r="J39" s="62">
        <v>0</v>
      </c>
      <c r="K39" s="87">
        <v>6456</v>
      </c>
    </row>
    <row r="40" spans="1:11" s="7" customFormat="1" ht="9" x14ac:dyDescent="0.2">
      <c r="A40" s="24" t="s">
        <v>228</v>
      </c>
      <c r="B40" s="62">
        <v>0</v>
      </c>
      <c r="C40" s="75">
        <v>1917.64</v>
      </c>
      <c r="E40" s="43" t="s">
        <v>104</v>
      </c>
      <c r="F40" s="32">
        <v>253934.75</v>
      </c>
      <c r="G40" s="74">
        <v>253934.75</v>
      </c>
      <c r="I40" s="23" t="s">
        <v>115</v>
      </c>
      <c r="J40" s="16">
        <v>80632.13</v>
      </c>
      <c r="K40" s="86">
        <v>78575.94</v>
      </c>
    </row>
    <row r="41" spans="1:11" s="7" customFormat="1" ht="9" x14ac:dyDescent="0.2">
      <c r="A41" s="24" t="s">
        <v>229</v>
      </c>
      <c r="B41" s="62">
        <v>3109.47</v>
      </c>
      <c r="C41" s="75">
        <v>0</v>
      </c>
      <c r="E41" s="24" t="s">
        <v>254</v>
      </c>
      <c r="F41" s="62">
        <v>0</v>
      </c>
      <c r="G41" s="77">
        <v>20550</v>
      </c>
      <c r="I41" s="23" t="s">
        <v>53</v>
      </c>
      <c r="J41" s="16">
        <v>41880.18</v>
      </c>
      <c r="K41" s="86">
        <v>38736.910000000003</v>
      </c>
    </row>
    <row r="42" spans="1:11" s="7" customFormat="1" ht="9" x14ac:dyDescent="0.2">
      <c r="A42" s="24" t="s">
        <v>230</v>
      </c>
      <c r="B42" s="62">
        <v>0</v>
      </c>
      <c r="C42" s="75">
        <v>32829.440000000002</v>
      </c>
      <c r="E42" s="24" t="s">
        <v>255</v>
      </c>
      <c r="F42" s="62">
        <v>0</v>
      </c>
      <c r="G42" s="77">
        <v>42255.519999999997</v>
      </c>
      <c r="I42" s="23" t="s">
        <v>190</v>
      </c>
      <c r="J42" s="16">
        <v>861877.77</v>
      </c>
      <c r="K42" s="86">
        <v>676029.16</v>
      </c>
    </row>
    <row r="43" spans="1:11" s="7" customFormat="1" ht="9" x14ac:dyDescent="0.2">
      <c r="A43" s="24" t="s">
        <v>231</v>
      </c>
      <c r="B43" s="62">
        <v>17311.990000000002</v>
      </c>
      <c r="C43" s="75">
        <v>0</v>
      </c>
      <c r="E43" s="24" t="s">
        <v>256</v>
      </c>
      <c r="F43" s="62">
        <v>0</v>
      </c>
      <c r="G43" s="77">
        <v>189686.13</v>
      </c>
      <c r="I43" s="26" t="s">
        <v>61</v>
      </c>
      <c r="J43" s="19">
        <v>0</v>
      </c>
      <c r="K43" s="89">
        <v>438902.9</v>
      </c>
    </row>
    <row r="44" spans="1:11" s="7" customFormat="1" ht="9" x14ac:dyDescent="0.2">
      <c r="A44" s="24" t="s">
        <v>232</v>
      </c>
      <c r="B44" s="62">
        <v>0</v>
      </c>
      <c r="C44" s="75">
        <v>3815.07</v>
      </c>
      <c r="E44" s="24" t="s">
        <v>257</v>
      </c>
      <c r="F44" s="62">
        <v>0</v>
      </c>
      <c r="G44" s="77">
        <v>1443.1</v>
      </c>
      <c r="I44" s="26" t="s">
        <v>122</v>
      </c>
      <c r="J44" s="19">
        <v>867688.78</v>
      </c>
      <c r="K44" s="89">
        <v>99612.71</v>
      </c>
    </row>
    <row r="45" spans="1:11" s="7" customFormat="1" ht="9" x14ac:dyDescent="0.2">
      <c r="A45" s="24" t="s">
        <v>233</v>
      </c>
      <c r="B45" s="62">
        <v>115.7</v>
      </c>
      <c r="C45" s="75">
        <v>0</v>
      </c>
      <c r="E45" s="24" t="s">
        <v>258</v>
      </c>
      <c r="F45" s="62">
        <v>18040.2</v>
      </c>
      <c r="G45" s="77">
        <v>0</v>
      </c>
      <c r="I45" s="25" t="s">
        <v>63</v>
      </c>
      <c r="J45" s="18">
        <v>0</v>
      </c>
      <c r="K45" s="88">
        <v>28706.79</v>
      </c>
    </row>
    <row r="46" spans="1:11" s="7" customFormat="1" ht="9" x14ac:dyDescent="0.2">
      <c r="A46" s="24" t="s">
        <v>234</v>
      </c>
      <c r="B46" s="62">
        <v>0</v>
      </c>
      <c r="C46" s="75">
        <v>3267.88</v>
      </c>
      <c r="E46" s="24" t="s">
        <v>259</v>
      </c>
      <c r="F46" s="62">
        <v>1840.06</v>
      </c>
      <c r="G46" s="77">
        <v>0</v>
      </c>
      <c r="I46" s="23" t="s">
        <v>54</v>
      </c>
      <c r="J46" s="16">
        <v>710002.09</v>
      </c>
      <c r="K46" s="86">
        <v>653565.1</v>
      </c>
    </row>
    <row r="47" spans="1:11" s="7" customFormat="1" ht="9" x14ac:dyDescent="0.2">
      <c r="A47" s="24" t="s">
        <v>235</v>
      </c>
      <c r="B47" s="62">
        <v>6994.45</v>
      </c>
      <c r="C47" s="75">
        <v>531.99</v>
      </c>
      <c r="E47" s="76"/>
      <c r="F47" s="29"/>
      <c r="G47" s="64"/>
      <c r="I47" s="23" t="s">
        <v>123</v>
      </c>
      <c r="J47" s="16">
        <v>8294.68</v>
      </c>
      <c r="K47" s="86">
        <v>18759.919999999998</v>
      </c>
    </row>
    <row r="48" spans="1:11" s="7" customFormat="1" ht="9" x14ac:dyDescent="0.2">
      <c r="A48" s="24" t="s">
        <v>236</v>
      </c>
      <c r="B48" s="62">
        <v>0</v>
      </c>
      <c r="C48" s="75">
        <v>43186.26</v>
      </c>
      <c r="E48" s="43" t="s">
        <v>105</v>
      </c>
      <c r="F48" s="32">
        <f>F49+F50+F51+F52</f>
        <v>552150.67000000004</v>
      </c>
      <c r="G48" s="74">
        <v>462689.5</v>
      </c>
      <c r="I48" s="24" t="s">
        <v>144</v>
      </c>
      <c r="J48" s="62">
        <v>0</v>
      </c>
      <c r="K48" s="87">
        <v>88411.08</v>
      </c>
    </row>
    <row r="49" spans="1:11" s="7" customFormat="1" ht="9" x14ac:dyDescent="0.2">
      <c r="A49" s="24" t="s">
        <v>237</v>
      </c>
      <c r="B49" s="62">
        <v>62266.19</v>
      </c>
      <c r="C49" s="75">
        <v>0</v>
      </c>
      <c r="E49" s="44" t="s">
        <v>175</v>
      </c>
      <c r="F49" s="33">
        <v>256713.07</v>
      </c>
      <c r="G49" s="75">
        <v>223273.26</v>
      </c>
      <c r="I49" s="24" t="s">
        <v>191</v>
      </c>
      <c r="J49" s="62">
        <v>166364.31</v>
      </c>
      <c r="K49" s="90">
        <v>0</v>
      </c>
    </row>
    <row r="50" spans="1:11" s="7" customFormat="1" ht="9" x14ac:dyDescent="0.2">
      <c r="A50" s="42" t="s">
        <v>75</v>
      </c>
      <c r="B50" s="32">
        <f>B53+B51</f>
        <v>9952.51</v>
      </c>
      <c r="C50" s="74">
        <v>284729.59000000003</v>
      </c>
      <c r="E50" s="44" t="s">
        <v>176</v>
      </c>
      <c r="F50" s="33">
        <v>186966.48</v>
      </c>
      <c r="G50" s="75">
        <v>124872.71</v>
      </c>
      <c r="I50" s="24" t="s">
        <v>192</v>
      </c>
      <c r="J50" s="62">
        <v>0</v>
      </c>
      <c r="K50" s="87">
        <v>98211.74</v>
      </c>
    </row>
    <row r="51" spans="1:11" s="7" customFormat="1" ht="9" x14ac:dyDescent="0.2">
      <c r="A51" s="45" t="s">
        <v>135</v>
      </c>
      <c r="B51" s="33">
        <v>9952.51</v>
      </c>
      <c r="C51" s="75">
        <v>5753.38</v>
      </c>
      <c r="E51" s="44" t="s">
        <v>177</v>
      </c>
      <c r="F51" s="33">
        <v>34184.370000000003</v>
      </c>
      <c r="G51" s="75">
        <v>19672.830000000002</v>
      </c>
      <c r="I51" s="24" t="s">
        <v>193</v>
      </c>
      <c r="J51" s="62">
        <v>11652.57</v>
      </c>
      <c r="K51" s="87">
        <v>0</v>
      </c>
    </row>
    <row r="52" spans="1:11" s="7" customFormat="1" ht="9" x14ac:dyDescent="0.2">
      <c r="A52" s="43" t="s">
        <v>73</v>
      </c>
      <c r="B52" s="32">
        <f>B54</f>
        <v>123875.7</v>
      </c>
      <c r="C52" s="74">
        <v>278976.21000000002</v>
      </c>
      <c r="E52" s="44" t="s">
        <v>178</v>
      </c>
      <c r="F52" s="33">
        <v>74286.75</v>
      </c>
      <c r="G52" s="75">
        <v>94870.7</v>
      </c>
      <c r="I52" s="24" t="s">
        <v>194</v>
      </c>
      <c r="J52" s="62">
        <v>6170.45</v>
      </c>
      <c r="K52" s="87">
        <v>0</v>
      </c>
    </row>
    <row r="53" spans="1:11" s="7" customFormat="1" ht="9" x14ac:dyDescent="0.2">
      <c r="A53" s="45" t="s">
        <v>137</v>
      </c>
      <c r="B53" s="33">
        <v>0</v>
      </c>
      <c r="C53" s="75">
        <v>278976.21000000002</v>
      </c>
      <c r="E53" s="76"/>
      <c r="F53" s="29"/>
      <c r="G53" s="64"/>
      <c r="I53" s="24" t="s">
        <v>195</v>
      </c>
      <c r="J53" s="62">
        <v>118220.96</v>
      </c>
      <c r="K53" s="87">
        <v>0</v>
      </c>
    </row>
    <row r="54" spans="1:11" s="7" customFormat="1" ht="9" x14ac:dyDescent="0.2">
      <c r="A54" s="79" t="s">
        <v>238</v>
      </c>
      <c r="B54" s="33">
        <v>123875.7</v>
      </c>
      <c r="C54" s="80">
        <v>0</v>
      </c>
      <c r="E54" s="43" t="s">
        <v>106</v>
      </c>
      <c r="F54" s="32">
        <v>3900</v>
      </c>
      <c r="G54" s="74">
        <v>3900</v>
      </c>
      <c r="I54" s="24" t="s">
        <v>196</v>
      </c>
      <c r="J54" s="62">
        <v>6057.43</v>
      </c>
      <c r="K54" s="87">
        <v>0</v>
      </c>
    </row>
    <row r="55" spans="1:11" s="7" customFormat="1" ht="9" x14ac:dyDescent="0.2">
      <c r="A55" s="42" t="s">
        <v>76</v>
      </c>
      <c r="B55" s="32">
        <v>2522309.61</v>
      </c>
      <c r="C55" s="74">
        <v>966733.57</v>
      </c>
      <c r="E55" s="43" t="s">
        <v>107</v>
      </c>
      <c r="F55" s="32">
        <v>3900</v>
      </c>
      <c r="G55" s="74">
        <v>3900</v>
      </c>
      <c r="I55" s="24" t="s">
        <v>197</v>
      </c>
      <c r="J55" s="62">
        <v>58724.72</v>
      </c>
      <c r="K55" s="87">
        <v>0</v>
      </c>
    </row>
    <row r="56" spans="1:11" s="7" customFormat="1" ht="9" x14ac:dyDescent="0.2">
      <c r="A56" s="42" t="s">
        <v>77</v>
      </c>
      <c r="B56" s="32">
        <v>79015.929999999993</v>
      </c>
      <c r="C56" s="74">
        <v>51073.61</v>
      </c>
      <c r="E56" s="44" t="s">
        <v>179</v>
      </c>
      <c r="F56" s="33">
        <v>3900</v>
      </c>
      <c r="G56" s="75">
        <v>3900</v>
      </c>
      <c r="I56" s="24" t="s">
        <v>198</v>
      </c>
      <c r="J56" s="62">
        <v>41561.26</v>
      </c>
      <c r="K56" s="87">
        <v>0</v>
      </c>
    </row>
    <row r="57" spans="1:11" s="7" customFormat="1" ht="9" x14ac:dyDescent="0.2">
      <c r="A57" s="42" t="s">
        <v>78</v>
      </c>
      <c r="B57" s="32">
        <v>79015.929999999993</v>
      </c>
      <c r="C57" s="74">
        <v>51073.61</v>
      </c>
      <c r="E57" s="76"/>
      <c r="F57" s="29"/>
      <c r="G57" s="64"/>
      <c r="I57" s="24" t="s">
        <v>199</v>
      </c>
      <c r="J57" s="62">
        <v>92365.06</v>
      </c>
      <c r="K57" s="87">
        <v>0</v>
      </c>
    </row>
    <row r="58" spans="1:11" s="7" customFormat="1" ht="9" x14ac:dyDescent="0.2">
      <c r="A58" s="45" t="s">
        <v>138</v>
      </c>
      <c r="B58" s="33">
        <v>31326.78</v>
      </c>
      <c r="C58" s="75">
        <v>5500</v>
      </c>
      <c r="E58" s="54" t="s">
        <v>108</v>
      </c>
      <c r="F58" s="31">
        <f>F59+F63</f>
        <v>1799745.8099999998</v>
      </c>
      <c r="G58" s="73">
        <v>1681423.3600000001</v>
      </c>
      <c r="I58" s="24" t="s">
        <v>200</v>
      </c>
      <c r="J58" s="62">
        <v>182174.27</v>
      </c>
      <c r="K58" s="87">
        <v>0</v>
      </c>
    </row>
    <row r="59" spans="1:11" s="7" customFormat="1" ht="9" x14ac:dyDescent="0.2">
      <c r="A59" s="45" t="s">
        <v>139</v>
      </c>
      <c r="B59" s="33">
        <v>47689.15</v>
      </c>
      <c r="C59" s="75">
        <v>45573.61</v>
      </c>
      <c r="E59" s="43" t="s">
        <v>109</v>
      </c>
      <c r="F59" s="32">
        <f>F60</f>
        <v>1681423.3599999999</v>
      </c>
      <c r="G59" s="74">
        <v>1790691.2</v>
      </c>
      <c r="I59" s="24" t="s">
        <v>201</v>
      </c>
      <c r="J59" s="62">
        <v>22159.94</v>
      </c>
      <c r="K59" s="87">
        <v>0</v>
      </c>
    </row>
    <row r="60" spans="1:11" s="7" customFormat="1" ht="9" x14ac:dyDescent="0.2">
      <c r="A60" s="42" t="s">
        <v>79</v>
      </c>
      <c r="B60" s="32">
        <f>B61+B63</f>
        <v>10208.43</v>
      </c>
      <c r="C60" s="74">
        <v>9304.11</v>
      </c>
      <c r="E60" s="43" t="s">
        <v>110</v>
      </c>
      <c r="F60" s="32">
        <f>F61-F62</f>
        <v>1681423.3599999999</v>
      </c>
      <c r="G60" s="74">
        <v>1790691.2</v>
      </c>
      <c r="I60" s="24" t="s">
        <v>202</v>
      </c>
      <c r="J60" s="62">
        <v>40482.300000000003</v>
      </c>
      <c r="K60" s="87">
        <v>0</v>
      </c>
    </row>
    <row r="61" spans="1:11" s="7" customFormat="1" ht="9" x14ac:dyDescent="0.2">
      <c r="A61" s="42" t="s">
        <v>140</v>
      </c>
      <c r="B61" s="32">
        <v>8811.35</v>
      </c>
      <c r="C61" s="74">
        <v>8811.35</v>
      </c>
      <c r="E61" s="44" t="s">
        <v>180</v>
      </c>
      <c r="F61" s="33">
        <v>2332796.13</v>
      </c>
      <c r="G61" s="75">
        <v>2332796.13</v>
      </c>
      <c r="I61" s="76"/>
      <c r="J61" s="29"/>
      <c r="K61" s="64"/>
    </row>
    <row r="62" spans="1:11" s="7" customFormat="1" ht="9" x14ac:dyDescent="0.2">
      <c r="A62" s="42" t="s">
        <v>141</v>
      </c>
      <c r="B62" s="32">
        <v>1397.08</v>
      </c>
      <c r="C62" s="74">
        <v>492.76</v>
      </c>
      <c r="E62" s="44" t="s">
        <v>181</v>
      </c>
      <c r="F62" s="33">
        <v>651372.77</v>
      </c>
      <c r="G62" s="75">
        <v>542104.93000000005</v>
      </c>
      <c r="I62" s="22" t="s">
        <v>14</v>
      </c>
      <c r="J62" s="17">
        <f>SUM(J63:J98)</f>
        <v>1610749.18</v>
      </c>
      <c r="K62" s="91">
        <f>SUM(K63:K98)</f>
        <v>1306965.2899999996</v>
      </c>
    </row>
    <row r="63" spans="1:11" s="7" customFormat="1" ht="9" x14ac:dyDescent="0.2">
      <c r="A63" s="45" t="s">
        <v>142</v>
      </c>
      <c r="B63" s="33">
        <v>1397.08</v>
      </c>
      <c r="C63" s="75">
        <v>492.76</v>
      </c>
      <c r="E63" s="43" t="s">
        <v>111</v>
      </c>
      <c r="F63" s="32">
        <f>F65</f>
        <v>118322.45</v>
      </c>
      <c r="G63" s="74">
        <v>109267.84</v>
      </c>
      <c r="I63" s="23" t="s">
        <v>56</v>
      </c>
      <c r="J63" s="16">
        <v>0</v>
      </c>
      <c r="K63" s="86">
        <v>2733.06</v>
      </c>
    </row>
    <row r="64" spans="1:11" s="7" customFormat="1" ht="9" x14ac:dyDescent="0.2">
      <c r="A64" s="43" t="s">
        <v>80</v>
      </c>
      <c r="B64" s="32">
        <v>2433085.25</v>
      </c>
      <c r="C64" s="74">
        <v>906355.85</v>
      </c>
      <c r="E64" s="43" t="s">
        <v>112</v>
      </c>
      <c r="F64" s="32">
        <f>F65</f>
        <v>118322.45</v>
      </c>
      <c r="G64" s="74">
        <v>109267.84</v>
      </c>
      <c r="I64" s="23" t="s">
        <v>15</v>
      </c>
      <c r="J64" s="16">
        <v>81700.39</v>
      </c>
      <c r="K64" s="86">
        <v>82380.289999999994</v>
      </c>
    </row>
    <row r="65" spans="1:11" s="7" customFormat="1" ht="9" x14ac:dyDescent="0.2">
      <c r="A65" s="43" t="s">
        <v>81</v>
      </c>
      <c r="B65" s="32">
        <v>2433085.25</v>
      </c>
      <c r="C65" s="74">
        <v>826188.77</v>
      </c>
      <c r="E65" s="44" t="s">
        <v>182</v>
      </c>
      <c r="F65" s="33">
        <v>118322.45</v>
      </c>
      <c r="G65" s="75">
        <v>109267.84</v>
      </c>
      <c r="I65" s="23" t="s">
        <v>124</v>
      </c>
      <c r="J65" s="16">
        <v>0</v>
      </c>
      <c r="K65" s="86">
        <v>247.9</v>
      </c>
    </row>
    <row r="66" spans="1:11" s="7" customFormat="1" ht="9" x14ac:dyDescent="0.2">
      <c r="A66" s="24" t="s">
        <v>239</v>
      </c>
      <c r="B66" s="62">
        <v>0</v>
      </c>
      <c r="C66" s="75">
        <v>156377.64000000001</v>
      </c>
      <c r="E66" s="43" t="s">
        <v>113</v>
      </c>
      <c r="F66" s="32">
        <v>3605596.72</v>
      </c>
      <c r="G66" s="74">
        <v>2674792.06</v>
      </c>
      <c r="I66" s="23" t="s">
        <v>57</v>
      </c>
      <c r="J66" s="16">
        <v>0</v>
      </c>
      <c r="K66" s="86">
        <v>13176.28</v>
      </c>
    </row>
    <row r="67" spans="1:11" s="7" customFormat="1" ht="9.75" thickBot="1" x14ac:dyDescent="0.25">
      <c r="A67" s="24" t="s">
        <v>240</v>
      </c>
      <c r="B67" s="62">
        <v>708027.84</v>
      </c>
      <c r="C67" s="75">
        <v>54463.68</v>
      </c>
      <c r="E67" s="55" t="s">
        <v>183</v>
      </c>
      <c r="F67" s="47">
        <v>3605596.72</v>
      </c>
      <c r="G67" s="78">
        <v>2674792.06</v>
      </c>
      <c r="I67" s="23" t="s">
        <v>125</v>
      </c>
      <c r="J67" s="16">
        <v>0</v>
      </c>
      <c r="K67" s="86">
        <v>1421.13</v>
      </c>
    </row>
    <row r="68" spans="1:11" s="7" customFormat="1" ht="9" x14ac:dyDescent="0.2">
      <c r="A68" s="24" t="s">
        <v>241</v>
      </c>
      <c r="B68" s="62">
        <v>0</v>
      </c>
      <c r="C68" s="75">
        <v>450641.69</v>
      </c>
      <c r="I68" s="23" t="s">
        <v>126</v>
      </c>
      <c r="J68" s="16">
        <v>0</v>
      </c>
      <c r="K68" s="86">
        <v>3458.84</v>
      </c>
    </row>
    <row r="69" spans="1:11" s="7" customFormat="1" ht="9" x14ac:dyDescent="0.2">
      <c r="A69" s="24" t="s">
        <v>242</v>
      </c>
      <c r="B69" s="62">
        <v>0</v>
      </c>
      <c r="C69" s="75">
        <v>62925.61</v>
      </c>
      <c r="I69" s="23" t="s">
        <v>127</v>
      </c>
      <c r="J69" s="16">
        <v>0</v>
      </c>
      <c r="K69" s="86">
        <v>5336.32</v>
      </c>
    </row>
    <row r="70" spans="1:11" s="7" customFormat="1" ht="9" x14ac:dyDescent="0.2">
      <c r="A70" s="24" t="s">
        <v>243</v>
      </c>
      <c r="B70" s="62">
        <v>0</v>
      </c>
      <c r="C70" s="75">
        <v>101780.15</v>
      </c>
      <c r="I70" s="25" t="s">
        <v>128</v>
      </c>
      <c r="J70" s="18">
        <v>0</v>
      </c>
      <c r="K70" s="88">
        <v>985.93</v>
      </c>
    </row>
    <row r="71" spans="1:11" s="7" customFormat="1" ht="9" x14ac:dyDescent="0.2">
      <c r="A71" s="24" t="s">
        <v>244</v>
      </c>
      <c r="B71" s="62">
        <v>100957.91</v>
      </c>
      <c r="C71" s="75">
        <v>0</v>
      </c>
      <c r="I71" s="23" t="s">
        <v>16</v>
      </c>
      <c r="J71" s="16">
        <v>0</v>
      </c>
      <c r="K71" s="86">
        <v>2840.71</v>
      </c>
    </row>
    <row r="72" spans="1:11" s="7" customFormat="1" ht="9" x14ac:dyDescent="0.2">
      <c r="A72" s="24" t="s">
        <v>245</v>
      </c>
      <c r="B72" s="62">
        <v>1624099.5</v>
      </c>
      <c r="C72" s="75">
        <v>0</v>
      </c>
      <c r="I72" s="23" t="s">
        <v>66</v>
      </c>
      <c r="J72" s="16">
        <v>378847.7</v>
      </c>
      <c r="K72" s="86">
        <v>241611.85</v>
      </c>
    </row>
    <row r="73" spans="1:11" s="7" customFormat="1" ht="9" x14ac:dyDescent="0.2">
      <c r="A73" s="43" t="s">
        <v>82</v>
      </c>
      <c r="B73" s="32">
        <f>B74+B75</f>
        <v>0</v>
      </c>
      <c r="C73" s="74">
        <v>80167.08</v>
      </c>
      <c r="I73" s="23" t="s">
        <v>17</v>
      </c>
      <c r="J73" s="16">
        <v>54772.5</v>
      </c>
      <c r="K73" s="86">
        <v>106053.75</v>
      </c>
    </row>
    <row r="74" spans="1:11" s="7" customFormat="1" ht="9" x14ac:dyDescent="0.2">
      <c r="A74" s="45" t="s">
        <v>143</v>
      </c>
      <c r="B74" s="33">
        <v>0</v>
      </c>
      <c r="C74" s="75">
        <v>20550</v>
      </c>
      <c r="I74" s="23" t="s">
        <v>18</v>
      </c>
      <c r="J74" s="16">
        <v>64345.79</v>
      </c>
      <c r="K74" s="86">
        <v>32538.63</v>
      </c>
    </row>
    <row r="75" spans="1:11" s="7" customFormat="1" ht="9" x14ac:dyDescent="0.2">
      <c r="A75" s="45" t="s">
        <v>144</v>
      </c>
      <c r="B75" s="33">
        <v>0</v>
      </c>
      <c r="C75" s="75">
        <v>59617.08</v>
      </c>
      <c r="I75" s="23" t="s">
        <v>19</v>
      </c>
      <c r="J75" s="16">
        <v>33256.639999999999</v>
      </c>
      <c r="K75" s="86">
        <v>46605.52</v>
      </c>
    </row>
    <row r="76" spans="1:11" s="7" customFormat="1" ht="9" x14ac:dyDescent="0.2">
      <c r="A76" s="42" t="s">
        <v>83</v>
      </c>
      <c r="B76" s="32">
        <v>92666.92</v>
      </c>
      <c r="C76" s="74">
        <v>18722.580000000002</v>
      </c>
      <c r="I76" s="23" t="s">
        <v>20</v>
      </c>
      <c r="J76" s="16">
        <v>45887.48</v>
      </c>
      <c r="K76" s="86">
        <v>50771.4</v>
      </c>
    </row>
    <row r="77" spans="1:11" s="7" customFormat="1" ht="9.75" thickBot="1" x14ac:dyDescent="0.25">
      <c r="A77" s="42" t="s">
        <v>84</v>
      </c>
      <c r="B77" s="32">
        <v>4513.29</v>
      </c>
      <c r="C77" s="74">
        <v>4513.29</v>
      </c>
      <c r="I77" s="23" t="s">
        <v>21</v>
      </c>
      <c r="J77" s="16">
        <v>24347.98</v>
      </c>
      <c r="K77" s="86">
        <v>23879.41</v>
      </c>
    </row>
    <row r="78" spans="1:11" s="7" customFormat="1" ht="9" x14ac:dyDescent="0.15">
      <c r="A78" s="45" t="s">
        <v>145</v>
      </c>
      <c r="B78" s="33">
        <v>4513.29</v>
      </c>
      <c r="C78" s="75">
        <v>4513.29</v>
      </c>
      <c r="E78" s="56" t="s">
        <v>37</v>
      </c>
      <c r="F78" s="57" t="s">
        <v>184</v>
      </c>
      <c r="G78" s="50" t="s">
        <v>117</v>
      </c>
      <c r="I78" s="23" t="s">
        <v>22</v>
      </c>
      <c r="J78" s="16">
        <v>5102.67</v>
      </c>
      <c r="K78" s="86">
        <v>5731.66</v>
      </c>
    </row>
    <row r="79" spans="1:11" s="7" customFormat="1" ht="9" x14ac:dyDescent="0.15">
      <c r="A79" s="42" t="s">
        <v>75</v>
      </c>
      <c r="B79" s="32">
        <f>B80+B81</f>
        <v>88153.63</v>
      </c>
      <c r="C79" s="74">
        <v>14209.29</v>
      </c>
      <c r="E79" s="58" t="s">
        <v>38</v>
      </c>
      <c r="F79" s="30">
        <v>1681423.3600000001</v>
      </c>
      <c r="G79" s="63">
        <v>1790691.2</v>
      </c>
      <c r="I79" s="23" t="s">
        <v>23</v>
      </c>
      <c r="J79" s="16">
        <v>24051</v>
      </c>
      <c r="K79" s="86">
        <v>13403.41</v>
      </c>
    </row>
    <row r="80" spans="1:11" s="7" customFormat="1" ht="9" x14ac:dyDescent="0.15">
      <c r="A80" s="45" t="s">
        <v>146</v>
      </c>
      <c r="B80" s="33">
        <v>83228.800000000003</v>
      </c>
      <c r="C80" s="75">
        <v>13230.26</v>
      </c>
      <c r="E80" s="59" t="s">
        <v>58</v>
      </c>
      <c r="F80" s="29"/>
      <c r="G80" s="64"/>
      <c r="I80" s="23" t="s">
        <v>24</v>
      </c>
      <c r="J80" s="16">
        <v>81316.73</v>
      </c>
      <c r="K80" s="86">
        <v>84510.77</v>
      </c>
    </row>
    <row r="81" spans="1:11" s="7" customFormat="1" ht="9" x14ac:dyDescent="0.15">
      <c r="A81" s="45" t="s">
        <v>147</v>
      </c>
      <c r="B81" s="33">
        <v>4924.83</v>
      </c>
      <c r="C81" s="75">
        <v>979.03</v>
      </c>
      <c r="E81" s="59" t="s">
        <v>39</v>
      </c>
      <c r="F81" s="29"/>
      <c r="G81" s="64"/>
      <c r="I81" s="23" t="s">
        <v>25</v>
      </c>
      <c r="J81" s="16">
        <v>21124.51</v>
      </c>
      <c r="K81" s="86">
        <v>9166.33</v>
      </c>
    </row>
    <row r="82" spans="1:11" s="7" customFormat="1" ht="9" x14ac:dyDescent="0.15">
      <c r="A82" s="42" t="s">
        <v>85</v>
      </c>
      <c r="B82" s="32">
        <f>B83+B84+B85+B86</f>
        <v>48129.490000000005</v>
      </c>
      <c r="C82" s="74">
        <v>40200.51</v>
      </c>
      <c r="E82" s="59" t="s">
        <v>40</v>
      </c>
      <c r="F82" s="12">
        <v>118322.45</v>
      </c>
      <c r="G82" s="65">
        <v>-109267.84</v>
      </c>
      <c r="I82" s="23" t="s">
        <v>26</v>
      </c>
      <c r="J82" s="16">
        <v>33531.120000000003</v>
      </c>
      <c r="K82" s="86">
        <v>34492.339999999997</v>
      </c>
    </row>
    <row r="83" spans="1:11" s="7" customFormat="1" ht="9.75" thickBot="1" x14ac:dyDescent="0.2">
      <c r="A83" s="45" t="s">
        <v>148</v>
      </c>
      <c r="B83" s="33">
        <v>19996.060000000001</v>
      </c>
      <c r="C83" s="75">
        <v>34959.18</v>
      </c>
      <c r="E83" s="60" t="s">
        <v>49</v>
      </c>
      <c r="F83" s="61">
        <f>F79+F80+F81+F82</f>
        <v>1799745.81</v>
      </c>
      <c r="G83" s="66">
        <f>G79+G80+G81+G82</f>
        <v>1681423.3599999999</v>
      </c>
      <c r="I83" s="23" t="s">
        <v>27</v>
      </c>
      <c r="J83" s="16">
        <v>4987.46</v>
      </c>
      <c r="K83" s="86">
        <v>746.54</v>
      </c>
    </row>
    <row r="84" spans="1:11" s="7" customFormat="1" ht="9" x14ac:dyDescent="0.15">
      <c r="A84" s="45" t="s">
        <v>149</v>
      </c>
      <c r="B84" s="33">
        <v>8064.63</v>
      </c>
      <c r="C84" s="75">
        <v>5241.33</v>
      </c>
      <c r="E84" s="67"/>
      <c r="F84" s="67"/>
      <c r="G84" s="67"/>
      <c r="I84" s="23" t="s">
        <v>28</v>
      </c>
      <c r="J84" s="16">
        <v>824.23</v>
      </c>
      <c r="K84" s="86">
        <v>383.46</v>
      </c>
    </row>
    <row r="85" spans="1:11" s="7" customFormat="1" ht="9" x14ac:dyDescent="0.2">
      <c r="A85" s="45" t="s">
        <v>150</v>
      </c>
      <c r="B85" s="33">
        <v>1312</v>
      </c>
      <c r="C85" s="75">
        <v>0</v>
      </c>
      <c r="I85" s="23" t="s">
        <v>29</v>
      </c>
      <c r="J85" s="16">
        <v>274835.21999999997</v>
      </c>
      <c r="K85" s="86">
        <v>177863.72</v>
      </c>
    </row>
    <row r="86" spans="1:11" s="7" customFormat="1" ht="9" x14ac:dyDescent="0.2">
      <c r="A86" s="42" t="s">
        <v>204</v>
      </c>
      <c r="B86" s="32">
        <f>B87</f>
        <v>18756.8</v>
      </c>
      <c r="C86" s="74">
        <v>0</v>
      </c>
      <c r="I86" s="23" t="s">
        <v>34</v>
      </c>
      <c r="J86" s="16">
        <v>23135.72</v>
      </c>
      <c r="K86" s="86">
        <v>25984.26</v>
      </c>
    </row>
    <row r="87" spans="1:11" s="7" customFormat="1" ht="9" x14ac:dyDescent="0.2">
      <c r="A87" s="45" t="s">
        <v>205</v>
      </c>
      <c r="B87" s="33">
        <v>18756.8</v>
      </c>
      <c r="C87" s="75">
        <v>0</v>
      </c>
      <c r="I87" s="23" t="s">
        <v>133</v>
      </c>
      <c r="J87" s="16">
        <v>3250.73</v>
      </c>
      <c r="K87" s="86">
        <v>5667.32</v>
      </c>
    </row>
    <row r="88" spans="1:11" s="7" customFormat="1" ht="9" x14ac:dyDescent="0.2">
      <c r="A88" s="43" t="s">
        <v>86</v>
      </c>
      <c r="B88" s="32">
        <v>1916739.11</v>
      </c>
      <c r="C88" s="74">
        <v>1790459.65</v>
      </c>
      <c r="I88" s="23" t="s">
        <v>134</v>
      </c>
      <c r="J88" s="16">
        <v>14034.32</v>
      </c>
      <c r="K88" s="86">
        <v>12708.85</v>
      </c>
    </row>
    <row r="89" spans="1:11" s="7" customFormat="1" ht="9" x14ac:dyDescent="0.2">
      <c r="A89" s="42" t="s">
        <v>87</v>
      </c>
      <c r="B89" s="32">
        <v>336165.07</v>
      </c>
      <c r="C89" s="74">
        <v>336165.07</v>
      </c>
      <c r="I89" s="23" t="s">
        <v>31</v>
      </c>
      <c r="J89" s="16">
        <v>12448.34</v>
      </c>
      <c r="K89" s="86">
        <v>4549.26</v>
      </c>
    </row>
    <row r="90" spans="1:11" s="7" customFormat="1" ht="9" x14ac:dyDescent="0.2">
      <c r="A90" s="42" t="s">
        <v>88</v>
      </c>
      <c r="B90" s="32">
        <v>189941.42</v>
      </c>
      <c r="C90" s="74">
        <v>189941.42</v>
      </c>
      <c r="I90" s="23" t="s">
        <v>32</v>
      </c>
      <c r="J90" s="16">
        <v>42017.72</v>
      </c>
      <c r="K90" s="86">
        <v>22512.19</v>
      </c>
    </row>
    <row r="91" spans="1:11" s="7" customFormat="1" ht="9" x14ac:dyDescent="0.2">
      <c r="A91" s="42" t="s">
        <v>89</v>
      </c>
      <c r="B91" s="32">
        <v>189941.42</v>
      </c>
      <c r="C91" s="74">
        <v>189941.42</v>
      </c>
      <c r="I91" s="23" t="s">
        <v>30</v>
      </c>
      <c r="J91" s="16">
        <v>135522.45000000001</v>
      </c>
      <c r="K91" s="86">
        <v>112772.89</v>
      </c>
    </row>
    <row r="92" spans="1:11" s="7" customFormat="1" ht="9" x14ac:dyDescent="0.15">
      <c r="A92" s="45" t="s">
        <v>151</v>
      </c>
      <c r="B92" s="33">
        <v>35845.49</v>
      </c>
      <c r="C92" s="75">
        <v>35845.49</v>
      </c>
      <c r="E92" s="70" t="s">
        <v>41</v>
      </c>
      <c r="F92" s="70"/>
      <c r="G92" s="70"/>
      <c r="I92" s="23" t="s">
        <v>67</v>
      </c>
      <c r="J92" s="16">
        <v>1869</v>
      </c>
      <c r="K92" s="86">
        <v>0</v>
      </c>
    </row>
    <row r="93" spans="1:11" s="7" customFormat="1" ht="9" x14ac:dyDescent="0.2">
      <c r="A93" s="45" t="s">
        <v>152</v>
      </c>
      <c r="B93" s="33">
        <v>154095.93</v>
      </c>
      <c r="C93" s="75">
        <v>154095.93</v>
      </c>
      <c r="I93" s="23" t="s">
        <v>129</v>
      </c>
      <c r="J93" s="16">
        <v>9.81</v>
      </c>
      <c r="K93" s="86">
        <v>58.5</v>
      </c>
    </row>
    <row r="94" spans="1:11" s="7" customFormat="1" ht="9" x14ac:dyDescent="0.2">
      <c r="A94" s="42" t="s">
        <v>90</v>
      </c>
      <c r="B94" s="32">
        <v>146223.65</v>
      </c>
      <c r="C94" s="74">
        <v>146223.65</v>
      </c>
      <c r="E94" s="69" t="s">
        <v>185</v>
      </c>
      <c r="F94" s="69"/>
      <c r="G94" s="69"/>
      <c r="I94" s="23" t="s">
        <v>33</v>
      </c>
      <c r="J94" s="16">
        <v>6395.49</v>
      </c>
      <c r="K94" s="86">
        <v>6345.96</v>
      </c>
    </row>
    <row r="95" spans="1:11" s="7" customFormat="1" ht="9" x14ac:dyDescent="0.2">
      <c r="A95" s="45" t="s">
        <v>151</v>
      </c>
      <c r="B95" s="33">
        <v>146223.65</v>
      </c>
      <c r="C95" s="75">
        <v>146223.65</v>
      </c>
      <c r="E95" s="69" t="s">
        <v>43</v>
      </c>
      <c r="F95" s="69"/>
      <c r="G95" s="69"/>
      <c r="I95" s="23" t="s">
        <v>203</v>
      </c>
      <c r="J95" s="16">
        <v>14986.17</v>
      </c>
      <c r="K95" s="86">
        <v>0</v>
      </c>
    </row>
    <row r="96" spans="1:11" s="7" customFormat="1" ht="9" x14ac:dyDescent="0.2">
      <c r="A96" s="42" t="s">
        <v>91</v>
      </c>
      <c r="B96" s="32">
        <f>SUM(B97:B111)</f>
        <v>3188131.0299999993</v>
      </c>
      <c r="C96" s="74">
        <f>SUM(C97:C111)</f>
        <v>2958483.72</v>
      </c>
      <c r="E96" s="69" t="s">
        <v>42</v>
      </c>
      <c r="F96" s="69"/>
      <c r="G96" s="69"/>
      <c r="I96" s="23" t="s">
        <v>130</v>
      </c>
      <c r="J96" s="16">
        <v>0</v>
      </c>
      <c r="K96" s="86">
        <v>2789.64</v>
      </c>
    </row>
    <row r="97" spans="1:11" s="7" customFormat="1" ht="9" x14ac:dyDescent="0.2">
      <c r="A97" s="45" t="s">
        <v>153</v>
      </c>
      <c r="B97" s="33">
        <v>1870715.47</v>
      </c>
      <c r="C97" s="75">
        <v>1871938.93</v>
      </c>
      <c r="I97" s="23" t="s">
        <v>131</v>
      </c>
      <c r="J97" s="16">
        <v>0</v>
      </c>
      <c r="K97" s="86">
        <v>117</v>
      </c>
    </row>
    <row r="98" spans="1:11" s="7" customFormat="1" ht="9" x14ac:dyDescent="0.15">
      <c r="A98" s="45" t="s">
        <v>154</v>
      </c>
      <c r="B98" s="33">
        <v>56893.38</v>
      </c>
      <c r="C98" s="75">
        <v>56537.31</v>
      </c>
      <c r="E98" s="67" t="s">
        <v>186</v>
      </c>
      <c r="F98" s="67"/>
      <c r="G98" s="67"/>
      <c r="I98" s="23" t="s">
        <v>35</v>
      </c>
      <c r="J98" s="16">
        <v>228148.01</v>
      </c>
      <c r="K98" s="86">
        <v>173120.17</v>
      </c>
    </row>
    <row r="99" spans="1:11" s="7" customFormat="1" ht="11.25" customHeight="1" thickBot="1" x14ac:dyDescent="0.25">
      <c r="A99" s="45" t="s">
        <v>155</v>
      </c>
      <c r="B99" s="33">
        <v>208653.25</v>
      </c>
      <c r="C99" s="75">
        <v>208653.25</v>
      </c>
      <c r="I99" s="27" t="s">
        <v>36</v>
      </c>
      <c r="J99" s="28">
        <f>J11+J17-J28-J62</f>
        <v>118322.44999999995</v>
      </c>
      <c r="K99" s="92">
        <f>K11+K17-K28-K62</f>
        <v>-109267.84000000032</v>
      </c>
    </row>
    <row r="100" spans="1:11" s="7" customFormat="1" ht="9" x14ac:dyDescent="0.2">
      <c r="A100" s="45" t="s">
        <v>156</v>
      </c>
      <c r="B100" s="33">
        <v>21702.51</v>
      </c>
      <c r="C100" s="75">
        <v>21702.51</v>
      </c>
    </row>
    <row r="101" spans="1:11" s="7" customFormat="1" ht="9" x14ac:dyDescent="0.15">
      <c r="A101" s="45" t="s">
        <v>157</v>
      </c>
      <c r="B101" s="33">
        <v>21222.54</v>
      </c>
      <c r="C101" s="75">
        <v>21222.54</v>
      </c>
      <c r="E101" s="68" t="s">
        <v>59</v>
      </c>
      <c r="F101" s="68"/>
      <c r="G101" s="68"/>
    </row>
    <row r="102" spans="1:11" s="7" customFormat="1" ht="9" x14ac:dyDescent="0.15">
      <c r="A102" s="45" t="s">
        <v>158</v>
      </c>
      <c r="B102" s="33">
        <v>26335.1</v>
      </c>
      <c r="C102" s="75">
        <v>26335.1</v>
      </c>
      <c r="E102" s="68" t="s">
        <v>60</v>
      </c>
      <c r="F102" s="68"/>
      <c r="G102" s="68"/>
    </row>
    <row r="103" spans="1:11" s="7" customFormat="1" ht="9" x14ac:dyDescent="0.15">
      <c r="A103" s="45" t="s">
        <v>159</v>
      </c>
      <c r="B103" s="33">
        <v>30911.3</v>
      </c>
      <c r="C103" s="75">
        <v>30911.3</v>
      </c>
      <c r="E103" s="68" t="s">
        <v>209</v>
      </c>
      <c r="F103" s="68"/>
      <c r="G103" s="68"/>
    </row>
    <row r="104" spans="1:11" s="7" customFormat="1" ht="9" x14ac:dyDescent="0.2">
      <c r="A104" s="45" t="s">
        <v>160</v>
      </c>
      <c r="B104" s="33">
        <v>63118.68</v>
      </c>
      <c r="C104" s="75">
        <v>63118.68</v>
      </c>
    </row>
    <row r="105" spans="1:11" s="7" customFormat="1" ht="9" x14ac:dyDescent="0.2">
      <c r="A105" s="45" t="s">
        <v>161</v>
      </c>
      <c r="B105" s="33">
        <v>90003.6</v>
      </c>
      <c r="C105" s="75">
        <v>90003.6</v>
      </c>
      <c r="F105" s="8"/>
      <c r="G105" s="8"/>
    </row>
    <row r="106" spans="1:11" s="7" customFormat="1" ht="9" x14ac:dyDescent="0.2">
      <c r="A106" s="45" t="s">
        <v>162</v>
      </c>
      <c r="B106" s="33">
        <v>128027.51</v>
      </c>
      <c r="C106" s="75">
        <v>128027.51</v>
      </c>
      <c r="F106" s="8"/>
      <c r="G106" s="8"/>
    </row>
    <row r="107" spans="1:11" s="7" customFormat="1" ht="9" x14ac:dyDescent="0.2">
      <c r="A107" s="45" t="s">
        <v>163</v>
      </c>
      <c r="B107" s="33">
        <v>10547.68</v>
      </c>
      <c r="C107" s="75">
        <v>10547.68</v>
      </c>
      <c r="F107" s="8"/>
      <c r="G107" s="8"/>
    </row>
    <row r="108" spans="1:11" s="7" customFormat="1" ht="9" x14ac:dyDescent="0.2">
      <c r="A108" s="45" t="s">
        <v>206</v>
      </c>
      <c r="B108" s="29">
        <v>19873.669999999998</v>
      </c>
      <c r="C108" s="81">
        <v>0</v>
      </c>
    </row>
    <row r="109" spans="1:11" s="7" customFormat="1" ht="9" x14ac:dyDescent="0.2">
      <c r="A109" s="45" t="s">
        <v>207</v>
      </c>
      <c r="B109" s="29">
        <v>70329.710000000006</v>
      </c>
      <c r="C109" s="81">
        <v>0</v>
      </c>
    </row>
    <row r="110" spans="1:11" s="7" customFormat="1" ht="9" x14ac:dyDescent="0.2">
      <c r="A110" s="45" t="s">
        <v>208</v>
      </c>
      <c r="B110" s="29">
        <v>98718.52</v>
      </c>
      <c r="C110" s="81">
        <v>0</v>
      </c>
    </row>
    <row r="111" spans="1:11" s="7" customFormat="1" ht="9" x14ac:dyDescent="0.2">
      <c r="A111" s="45" t="s">
        <v>164</v>
      </c>
      <c r="B111" s="33">
        <v>471078.11</v>
      </c>
      <c r="C111" s="75">
        <v>429485.31</v>
      </c>
    </row>
    <row r="112" spans="1:11" s="7" customFormat="1" ht="9" x14ac:dyDescent="0.2">
      <c r="A112" s="42" t="s">
        <v>92</v>
      </c>
      <c r="B112" s="34">
        <f>B114+B115+B116+B117</f>
        <v>-1607556.99</v>
      </c>
      <c r="C112" s="82">
        <v>-1504189.14</v>
      </c>
    </row>
    <row r="113" spans="1:7" s="7" customFormat="1" ht="9" x14ac:dyDescent="0.2">
      <c r="A113" s="43" t="s">
        <v>93</v>
      </c>
      <c r="B113" s="34">
        <f>B114+B115+B116</f>
        <v>-1456571.98</v>
      </c>
      <c r="C113" s="82">
        <v>-1374249.1</v>
      </c>
    </row>
    <row r="114" spans="1:7" s="7" customFormat="1" ht="9" x14ac:dyDescent="0.2">
      <c r="A114" s="45" t="s">
        <v>165</v>
      </c>
      <c r="B114" s="35">
        <v>-1182725.8600000001</v>
      </c>
      <c r="C114" s="83">
        <v>-1146847.51</v>
      </c>
    </row>
    <row r="115" spans="1:7" s="7" customFormat="1" ht="9" x14ac:dyDescent="0.2">
      <c r="A115" s="45" t="s">
        <v>166</v>
      </c>
      <c r="B115" s="35">
        <v>-69024.210000000006</v>
      </c>
      <c r="C115" s="83">
        <v>-47899.7</v>
      </c>
    </row>
    <row r="116" spans="1:7" s="7" customFormat="1" ht="9" x14ac:dyDescent="0.2">
      <c r="A116" s="45" t="s">
        <v>167</v>
      </c>
      <c r="B116" s="35">
        <v>-204821.91</v>
      </c>
      <c r="C116" s="83">
        <v>-179501.89</v>
      </c>
    </row>
    <row r="117" spans="1:7" s="7" customFormat="1" ht="9" x14ac:dyDescent="0.15">
      <c r="A117" s="45" t="s">
        <v>168</v>
      </c>
      <c r="B117" s="35">
        <v>-150985.01</v>
      </c>
      <c r="C117" s="83">
        <v>-129940.04</v>
      </c>
      <c r="F117" s="14"/>
      <c r="G117" s="14"/>
    </row>
    <row r="118" spans="1:7" s="7" customFormat="1" ht="9" x14ac:dyDescent="0.2">
      <c r="A118" s="43" t="s">
        <v>94</v>
      </c>
      <c r="B118" s="32">
        <v>3605596.72</v>
      </c>
      <c r="C118" s="74">
        <v>2674792.06</v>
      </c>
      <c r="F118" s="9"/>
      <c r="G118" s="9"/>
    </row>
    <row r="119" spans="1:7" s="7" customFormat="1" ht="9.75" thickBot="1" x14ac:dyDescent="0.25">
      <c r="A119" s="46" t="s">
        <v>169</v>
      </c>
      <c r="B119" s="47">
        <v>3605596.72</v>
      </c>
      <c r="C119" s="78">
        <v>2674792.06</v>
      </c>
      <c r="F119" s="9"/>
      <c r="G119" s="9"/>
    </row>
    <row r="120" spans="1:7" s="7" customFormat="1" ht="9" x14ac:dyDescent="0.2">
      <c r="E120" s="9"/>
      <c r="F120" s="9"/>
      <c r="G120" s="9"/>
    </row>
    <row r="121" spans="1:7" s="7" customFormat="1" ht="9" x14ac:dyDescent="0.2"/>
    <row r="122" spans="1:7" s="7" customFormat="1" ht="9" x14ac:dyDescent="0.15">
      <c r="F122" s="13"/>
      <c r="G122" s="13"/>
    </row>
    <row r="123" spans="1:7" s="7" customFormat="1" ht="9" x14ac:dyDescent="0.15">
      <c r="F123" s="10"/>
      <c r="G123" s="10"/>
    </row>
    <row r="124" spans="1:7" s="7" customFormat="1" ht="9" x14ac:dyDescent="0.15">
      <c r="F124" s="13"/>
      <c r="G124" s="13"/>
    </row>
    <row r="125" spans="1:7" s="7" customFormat="1" ht="9" x14ac:dyDescent="0.15">
      <c r="F125" s="13"/>
      <c r="G125" s="13"/>
    </row>
    <row r="126" spans="1:7" s="7" customFormat="1" ht="9" x14ac:dyDescent="0.15">
      <c r="F126" s="10"/>
      <c r="G126" s="10"/>
    </row>
  </sheetData>
  <mergeCells count="9">
    <mergeCell ref="E84:G84"/>
    <mergeCell ref="E98:G98"/>
    <mergeCell ref="E101:G101"/>
    <mergeCell ref="E102:G102"/>
    <mergeCell ref="E103:G103"/>
    <mergeCell ref="E96:G96"/>
    <mergeCell ref="E92:G92"/>
    <mergeCell ref="E94:G94"/>
    <mergeCell ref="E95:G95"/>
  </mergeCells>
  <phoneticPr fontId="12" type="noConversion"/>
  <pageMargins left="0.51181102362204722" right="0.70866141732283472" top="0.31496062992125984" bottom="0.11811023622047245" header="0.11811023622047245" footer="0.11811023622047245"/>
  <pageSetup paperSize="9" scale="54" orientation="landscape" r:id="rId1"/>
  <ignoredErrors>
    <ignoredError sqref="B19:C19 B28 C9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Publicação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2023-02-02T13:22:46Z</cp:lastPrinted>
  <dcterms:created xsi:type="dcterms:W3CDTF">2018-01-31T16:03:24Z</dcterms:created>
  <dcterms:modified xsi:type="dcterms:W3CDTF">2023-02-02T13:23:15Z</dcterms:modified>
</cp:coreProperties>
</file>